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tura-srv-fin\FinU\2024 год\Документы к бюджету\"/>
    </mc:Choice>
  </mc:AlternateContent>
  <xr:revisionPtr revIDLastSave="0" documentId="13_ncr:1_{C668FC8B-E7D1-4B1E-9E09-A8BE95B1AD2B}" xr6:coauthVersionLast="45" xr6:coauthVersionMax="47" xr10:uidLastSave="{00000000-0000-0000-0000-000000000000}"/>
  <bookViews>
    <workbookView xWindow="-120" yWindow="-120" windowWidth="29040" windowHeight="15840" tabRatio="356" xr2:uid="{00000000-000D-0000-FFFF-FFFF00000000}"/>
  </bookViews>
  <sheets>
    <sheet name="2023" sheetId="10" r:id="rId1"/>
  </sheets>
  <definedNames>
    <definedName name="bold_col_number" localSheetId="0">#REF!</definedName>
    <definedName name="bold_col_number">#REF!</definedName>
    <definedName name="Colspan" localSheetId="0">#REF!</definedName>
    <definedName name="Colspan">#REF!</definedName>
    <definedName name="first_table_col" localSheetId="0">#REF!</definedName>
    <definedName name="first_table_col">#REF!</definedName>
    <definedName name="first_table_row1" localSheetId="0">#REF!</definedName>
    <definedName name="first_table_row1">#REF!</definedName>
    <definedName name="first_table_row2" localSheetId="0">#REF!</definedName>
    <definedName name="first_table_row2">#REF!</definedName>
    <definedName name="max_col_razn" localSheetId="0">#REF!</definedName>
    <definedName name="max_col_razn">#REF!</definedName>
    <definedName name="nc" localSheetId="0">#REF!</definedName>
    <definedName name="nc">#REF!</definedName>
    <definedName name="need_bold_rows" localSheetId="0">#REF!</definedName>
    <definedName name="need_bold_rows">#REF!</definedName>
    <definedName name="need_build_down" localSheetId="0">#REF!</definedName>
    <definedName name="need_build_down">#REF!</definedName>
    <definedName name="need_control_sum" localSheetId="0">#REF!</definedName>
    <definedName name="need_control_sum">#REF!</definedName>
    <definedName name="page_to_sheet_br" localSheetId="0">#REF!</definedName>
    <definedName name="page_to_sheet_br">#REF!</definedName>
    <definedName name="razn_down_rows" localSheetId="0">#REF!</definedName>
    <definedName name="razn_down_rows">#REF!</definedName>
    <definedName name="rows_to_delete" localSheetId="0">#REF!</definedName>
    <definedName name="rows_to_delete">#REF!</definedName>
    <definedName name="rows_to_last" localSheetId="0">#REF!</definedName>
    <definedName name="rows_to_last">#REF!</definedName>
    <definedName name="Signature_in_razn" localSheetId="0">#REF!</definedName>
    <definedName name="Signature_in_razn">#REF!</definedName>
    <definedName name="_xlnm.Print_Area" localSheetId="0">'2023'!$A$1:$D$34</definedName>
    <definedName name="_xlnm.Print_Are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6" i="10" l="1"/>
  <c r="D27" i="10"/>
  <c r="D28" i="10"/>
  <c r="C16" i="10"/>
  <c r="D24" i="10"/>
  <c r="C24" i="10"/>
  <c r="B16" i="10"/>
  <c r="D15" i="10" l="1"/>
  <c r="C15" i="10"/>
  <c r="B15" i="10"/>
  <c r="D12" i="10" l="1"/>
  <c r="C12" i="10"/>
  <c r="B12" i="10"/>
  <c r="D19" i="10"/>
  <c r="C19" i="10"/>
  <c r="D18" i="10"/>
  <c r="C18" i="10"/>
  <c r="B19" i="10"/>
  <c r="B18" i="10"/>
  <c r="D14" i="10" l="1"/>
  <c r="C14" i="10"/>
  <c r="B14" i="10"/>
  <c r="D25" i="10" l="1"/>
  <c r="D31" i="10"/>
  <c r="C31" i="10"/>
  <c r="B31" i="10"/>
  <c r="C28" i="10"/>
  <c r="C27" i="10" s="1"/>
  <c r="B28" i="10"/>
  <c r="D10" i="10"/>
  <c r="C10" i="10"/>
  <c r="B10" i="10"/>
  <c r="B27" i="10" l="1"/>
  <c r="B25" i="10"/>
  <c r="B26" i="10" s="1"/>
  <c r="C25" i="10"/>
  <c r="C26" i="10" s="1"/>
  <c r="D26" i="10"/>
</calcChain>
</file>

<file path=xl/sharedStrings.xml><?xml version="1.0" encoding="utf-8"?>
<sst xmlns="http://schemas.openxmlformats.org/spreadsheetml/2006/main" count="31" uniqueCount="31">
  <si>
    <t>Наименование показателей</t>
  </si>
  <si>
    <t>ДОХОДЫ</t>
  </si>
  <si>
    <t>Налоговые и неналоговые доходы</t>
  </si>
  <si>
    <t>Безвозмездные поступления</t>
  </si>
  <si>
    <t>Всего доходов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</si>
  <si>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</si>
  <si>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</si>
  <si>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</si>
  <si>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</si>
  <si>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</si>
  <si>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</si>
  <si>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</si>
  <si>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</si>
  <si>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</si>
  <si>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</si>
  <si>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</si>
  <si>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</si>
  <si>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Условно утверждаемые расходы</t>
  </si>
  <si>
    <t>Всего расходов</t>
  </si>
  <si>
    <t>Дефицит (-) / Профицит (+)</t>
  </si>
  <si>
    <t>Источники финансирования дефицита</t>
  </si>
  <si>
    <t>Изменение остатков средств бюджета</t>
  </si>
  <si>
    <t xml:space="preserve">     -увеличение остатков средств бюджета</t>
  </si>
  <si>
    <t xml:space="preserve">     -уменьшение остатков средств бюджета</t>
  </si>
  <si>
    <t xml:space="preserve">      - получение кредитов</t>
  </si>
  <si>
    <t>Бюджетные кредиты от других бюджетов бюджетной системы Российской Федерации в валюте Российской Федерации</t>
  </si>
  <si>
    <t xml:space="preserve">      - погашение кредитов</t>
  </si>
  <si>
    <t>консолидированный бюджет</t>
  </si>
  <si>
    <t>Межбюджетные трансферты общего характера бюджетам субъектов Российской Федерации и муниципальных образований</t>
  </si>
  <si>
    <t>Возврат бюджетных кредитов, предоставленных юридическим лицам из районного бюджета</t>
  </si>
  <si>
    <t>Прогноз консолидированного бюджета  Эвенкийского муниципального района
 на 2024-2026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</si>
</sst>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.0"/>
    <numFmt numFmtId="167" formatCode="_(* #,##0.00_);_(* \(#,##0.00\);_(* &quot;-&quot;??_);_(@_)"/>
  </numFmts>
  <fonts count="33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"/>
      <color indexed="16"/>
      <name val="Courier"/>
      <family val="3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"/>
      <color indexed="16"/>
      <name val="Courier"/>
      <family val="3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63">
    <xf numFmtId="0" fontId="0" fillId="0" borderId="0"/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3" fillId="0" borderId="1">
      <protection locked="0"/>
    </xf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18" fillId="3" borderId="0" applyNumberFormat="0" applyBorder="0" applyAlignment="0" applyProtection="0"/>
    <xf numFmtId="0" fontId="10" fillId="20" borderId="2" applyNumberFormat="0" applyAlignment="0" applyProtection="0"/>
    <xf numFmtId="0" fontId="15" fillId="21" borderId="3" applyNumberFormat="0" applyAlignment="0" applyProtection="0"/>
    <xf numFmtId="0" fontId="19" fillId="0" borderId="0" applyNumberFormat="0" applyFill="0" applyBorder="0" applyAlignment="0" applyProtection="0"/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22" fillId="4" borderId="0" applyNumberFormat="0" applyBorder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8" fillId="7" borderId="2" applyNumberFormat="0" applyAlignment="0" applyProtection="0"/>
    <xf numFmtId="0" fontId="20" fillId="0" borderId="7" applyNumberFormat="0" applyFill="0" applyAlignment="0" applyProtection="0"/>
    <xf numFmtId="0" fontId="17" fillId="22" borderId="0" applyNumberFormat="0" applyBorder="0" applyAlignment="0" applyProtection="0"/>
    <xf numFmtId="0" fontId="1" fillId="23" borderId="8" applyNumberFormat="0" applyFont="0" applyAlignment="0" applyProtection="0"/>
    <xf numFmtId="0" fontId="9" fillId="20" borderId="9" applyNumberFormat="0" applyAlignment="0" applyProtection="0"/>
    <xf numFmtId="0" fontId="16" fillId="0" borderId="0" applyNumberFormat="0" applyFill="0" applyBorder="0" applyAlignment="0" applyProtection="0"/>
    <xf numFmtId="0" fontId="14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31" fillId="0" borderId="0"/>
    <xf numFmtId="0" fontId="2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31" fillId="0" borderId="0" applyFont="0" applyFill="0" applyBorder="0" applyAlignment="0" applyProtection="0"/>
    <xf numFmtId="0" fontId="3" fillId="0" borderId="0">
      <protection locked="0"/>
    </xf>
    <xf numFmtId="0" fontId="1" fillId="0" borderId="0"/>
  </cellStyleXfs>
  <cellXfs count="66">
    <xf numFmtId="0" fontId="0" fillId="0" borderId="0" xfId="0"/>
    <xf numFmtId="0" fontId="24" fillId="0" borderId="0" xfId="0" applyFont="1"/>
    <xf numFmtId="0" fontId="27" fillId="0" borderId="0" xfId="0" applyFont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28" fillId="0" borderId="0" xfId="0" applyFont="1"/>
    <xf numFmtId="0" fontId="24" fillId="0" borderId="0" xfId="0" applyFont="1" applyAlignment="1">
      <alignment wrapText="1"/>
    </xf>
    <xf numFmtId="0" fontId="0" fillId="0" borderId="0" xfId="0" applyFill="1" applyAlignment="1">
      <alignment horizontal="left" vertical="justify"/>
    </xf>
    <xf numFmtId="0" fontId="24" fillId="0" borderId="0" xfId="0" applyFont="1" applyFill="1"/>
    <xf numFmtId="0" fontId="28" fillId="0" borderId="0" xfId="0" applyFont="1" applyFill="1"/>
    <xf numFmtId="0" fontId="24" fillId="0" borderId="0" xfId="0" applyFont="1" applyFill="1" applyAlignment="1"/>
    <xf numFmtId="0" fontId="26" fillId="0" borderId="0" xfId="0" applyFont="1" applyFill="1"/>
    <xf numFmtId="166" fontId="26" fillId="0" borderId="20" xfId="0" applyNumberFormat="1" applyFont="1" applyFill="1" applyBorder="1" applyAlignment="1">
      <alignment horizontal="right"/>
    </xf>
    <xf numFmtId="166" fontId="26" fillId="0" borderId="20" xfId="0" applyNumberFormat="1" applyFont="1" applyBorder="1" applyAlignment="1">
      <alignment horizontal="right"/>
    </xf>
    <xf numFmtId="166" fontId="26" fillId="0" borderId="22" xfId="0" applyNumberFormat="1" applyFont="1" applyFill="1" applyBorder="1" applyAlignment="1">
      <alignment horizontal="right"/>
    </xf>
    <xf numFmtId="166" fontId="26" fillId="0" borderId="24" xfId="0" applyNumberFormat="1" applyFont="1" applyFill="1" applyBorder="1" applyAlignment="1">
      <alignment horizontal="right"/>
    </xf>
    <xf numFmtId="166" fontId="25" fillId="0" borderId="20" xfId="0" applyNumberFormat="1" applyFont="1" applyFill="1" applyBorder="1" applyAlignment="1">
      <alignment wrapText="1"/>
    </xf>
    <xf numFmtId="0" fontId="26" fillId="0" borderId="22" xfId="0" applyFont="1" applyFill="1" applyBorder="1" applyAlignment="1">
      <alignment wrapText="1"/>
    </xf>
    <xf numFmtId="0" fontId="26" fillId="0" borderId="20" xfId="0" applyFont="1" applyFill="1" applyBorder="1" applyAlignment="1">
      <alignment wrapText="1"/>
    </xf>
    <xf numFmtId="0" fontId="25" fillId="0" borderId="20" xfId="0" applyFont="1" applyFill="1" applyBorder="1" applyAlignment="1">
      <alignment wrapText="1"/>
    </xf>
    <xf numFmtId="0" fontId="29" fillId="0" borderId="20" xfId="0" applyFont="1" applyFill="1" applyBorder="1" applyAlignment="1">
      <alignment wrapText="1"/>
    </xf>
    <xf numFmtId="0" fontId="30" fillId="0" borderId="20" xfId="0" applyFont="1" applyFill="1" applyBorder="1" applyAlignment="1">
      <alignment wrapText="1"/>
    </xf>
    <xf numFmtId="49" fontId="24" fillId="0" borderId="20" xfId="0" applyNumberFormat="1" applyFont="1" applyFill="1" applyBorder="1" applyAlignment="1">
      <alignment wrapText="1"/>
    </xf>
    <xf numFmtId="0" fontId="24" fillId="0" borderId="20" xfId="0" applyFont="1" applyFill="1" applyBorder="1" applyAlignment="1">
      <alignment wrapText="1"/>
    </xf>
    <xf numFmtId="0" fontId="26" fillId="0" borderId="0" xfId="0" applyFont="1" applyAlignment="1">
      <alignment wrapText="1"/>
    </xf>
    <xf numFmtId="0" fontId="25" fillId="24" borderId="15" xfId="0" applyFont="1" applyFill="1" applyBorder="1" applyAlignment="1">
      <alignment horizontal="center" vertical="center" wrapText="1"/>
    </xf>
    <xf numFmtId="0" fontId="25" fillId="24" borderId="11" xfId="0" applyFont="1" applyFill="1" applyBorder="1" applyAlignment="1">
      <alignment horizontal="center" vertical="center" wrapText="1"/>
    </xf>
    <xf numFmtId="0" fontId="25" fillId="24" borderId="12" xfId="0" applyFont="1" applyFill="1" applyBorder="1" applyAlignment="1">
      <alignment horizontal="center" vertical="center" wrapText="1"/>
    </xf>
    <xf numFmtId="0" fontId="27" fillId="24" borderId="13" xfId="0" applyFont="1" applyFill="1" applyBorder="1" applyAlignment="1">
      <alignment horizontal="center" vertical="center" wrapText="1"/>
    </xf>
    <xf numFmtId="0" fontId="27" fillId="24" borderId="21" xfId="0" applyFont="1" applyFill="1" applyBorder="1" applyAlignment="1">
      <alignment horizontal="center" vertical="center" wrapText="1"/>
    </xf>
    <xf numFmtId="0" fontId="27" fillId="24" borderId="14" xfId="0" applyFont="1" applyFill="1" applyBorder="1" applyAlignment="1">
      <alignment horizontal="center" vertical="center" wrapText="1"/>
    </xf>
    <xf numFmtId="0" fontId="27" fillId="24" borderId="25" xfId="0" applyFont="1" applyFill="1" applyBorder="1" applyAlignment="1">
      <alignment horizontal="center" vertical="center" wrapText="1"/>
    </xf>
    <xf numFmtId="0" fontId="27" fillId="24" borderId="27" xfId="0" applyFont="1" applyFill="1" applyBorder="1" applyAlignment="1">
      <alignment horizontal="center" vertical="center" wrapText="1"/>
    </xf>
    <xf numFmtId="0" fontId="27" fillId="24" borderId="26" xfId="0" applyFont="1" applyFill="1" applyBorder="1" applyAlignment="1">
      <alignment horizontal="center" vertical="center" wrapText="1"/>
    </xf>
    <xf numFmtId="0" fontId="26" fillId="24" borderId="17" xfId="0" applyFont="1" applyFill="1" applyBorder="1" applyAlignment="1">
      <alignment wrapText="1"/>
    </xf>
    <xf numFmtId="0" fontId="26" fillId="24" borderId="16" xfId="0" applyFont="1" applyFill="1" applyBorder="1" applyAlignment="1">
      <alignment wrapText="1"/>
    </xf>
    <xf numFmtId="0" fontId="25" fillId="24" borderId="18" xfId="0" applyFont="1" applyFill="1" applyBorder="1" applyAlignment="1">
      <alignment wrapText="1"/>
    </xf>
    <xf numFmtId="166" fontId="25" fillId="0" borderId="23" xfId="0" applyNumberFormat="1" applyFont="1" applyFill="1" applyBorder="1" applyAlignment="1">
      <alignment horizontal="right"/>
    </xf>
    <xf numFmtId="166" fontId="26" fillId="0" borderId="19" xfId="0" applyNumberFormat="1" applyFont="1" applyFill="1" applyBorder="1" applyAlignment="1">
      <alignment horizontal="right"/>
    </xf>
    <xf numFmtId="166" fontId="25" fillId="0" borderId="23" xfId="0" applyNumberFormat="1" applyFont="1" applyFill="1" applyBorder="1" applyAlignment="1">
      <alignment wrapText="1"/>
    </xf>
    <xf numFmtId="166" fontId="25" fillId="0" borderId="18" xfId="0" applyNumberFormat="1" applyFont="1" applyFill="1" applyBorder="1" applyAlignment="1">
      <alignment wrapText="1"/>
    </xf>
    <xf numFmtId="0" fontId="23" fillId="0" borderId="0" xfId="0" applyFont="1" applyFill="1" applyBorder="1" applyAlignment="1">
      <alignment horizontal="center" wrapText="1"/>
    </xf>
    <xf numFmtId="166" fontId="26" fillId="0" borderId="33" xfId="0" applyNumberFormat="1" applyFont="1" applyFill="1" applyBorder="1" applyAlignment="1">
      <alignment horizontal="right"/>
    </xf>
    <xf numFmtId="166" fontId="32" fillId="0" borderId="20" xfId="0" applyNumberFormat="1" applyFont="1" applyBorder="1"/>
    <xf numFmtId="0" fontId="30" fillId="0" borderId="23" xfId="0" applyFont="1" applyFill="1" applyBorder="1" applyAlignment="1">
      <alignment vertical="center" wrapText="1"/>
    </xf>
    <xf numFmtId="166" fontId="26" fillId="24" borderId="22" xfId="0" applyNumberFormat="1" applyFont="1" applyFill="1" applyBorder="1" applyAlignment="1">
      <alignment horizontal="right"/>
    </xf>
    <xf numFmtId="166" fontId="26" fillId="24" borderId="20" xfId="0" applyNumberFormat="1" applyFont="1" applyFill="1" applyBorder="1" applyAlignment="1">
      <alignment horizontal="right"/>
    </xf>
    <xf numFmtId="166" fontId="25" fillId="24" borderId="23" xfId="0" applyNumberFormat="1" applyFont="1" applyFill="1" applyBorder="1" applyAlignment="1">
      <alignment wrapText="1"/>
    </xf>
    <xf numFmtId="166" fontId="25" fillId="0" borderId="19" xfId="0" applyNumberFormat="1" applyFont="1" applyFill="1" applyBorder="1" applyAlignment="1">
      <alignment wrapText="1"/>
    </xf>
    <xf numFmtId="166" fontId="32" fillId="0" borderId="19" xfId="0" applyNumberFormat="1" applyFont="1" applyBorder="1"/>
    <xf numFmtId="166" fontId="26" fillId="0" borderId="19" xfId="0" applyNumberFormat="1" applyFont="1" applyBorder="1" applyAlignment="1">
      <alignment horizontal="right"/>
    </xf>
    <xf numFmtId="166" fontId="25" fillId="0" borderId="34" xfId="0" applyNumberFormat="1" applyFont="1" applyFill="1" applyBorder="1" applyAlignment="1">
      <alignment horizontal="right"/>
    </xf>
    <xf numFmtId="166" fontId="26" fillId="0" borderId="22" xfId="62" applyNumberFormat="1" applyFont="1" applyBorder="1" applyAlignment="1">
      <alignment horizontal="right" wrapText="1"/>
    </xf>
    <xf numFmtId="166" fontId="26" fillId="0" borderId="20" xfId="62" applyNumberFormat="1" applyFont="1" applyBorder="1" applyAlignment="1">
      <alignment horizontal="right" wrapText="1"/>
    </xf>
    <xf numFmtId="166" fontId="26" fillId="0" borderId="19" xfId="62" applyNumberFormat="1" applyFont="1" applyBorder="1" applyAlignment="1">
      <alignment horizontal="right" wrapText="1"/>
    </xf>
    <xf numFmtId="0" fontId="23" fillId="0" borderId="0" xfId="0" applyFont="1" applyFill="1" applyBorder="1" applyAlignment="1">
      <alignment horizontal="center" wrapText="1"/>
    </xf>
    <xf numFmtId="0" fontId="25" fillId="24" borderId="17" xfId="0" applyFont="1" applyFill="1" applyBorder="1" applyAlignment="1">
      <alignment horizontal="center" vertical="center" wrapText="1"/>
    </xf>
    <xf numFmtId="0" fontId="25" fillId="24" borderId="18" xfId="0" applyFont="1" applyFill="1" applyBorder="1" applyAlignment="1">
      <alignment horizontal="center" vertical="center" wrapText="1"/>
    </xf>
    <xf numFmtId="0" fontId="23" fillId="24" borderId="29" xfId="0" applyFont="1" applyFill="1" applyBorder="1" applyAlignment="1">
      <alignment horizontal="center" wrapText="1"/>
    </xf>
    <xf numFmtId="0" fontId="23" fillId="24" borderId="30" xfId="0" applyFont="1" applyFill="1" applyBorder="1" applyAlignment="1">
      <alignment horizontal="center" wrapText="1"/>
    </xf>
    <xf numFmtId="0" fontId="23" fillId="24" borderId="31" xfId="0" applyFont="1" applyFill="1" applyBorder="1" applyAlignment="1">
      <alignment horizontal="center" wrapText="1"/>
    </xf>
    <xf numFmtId="0" fontId="25" fillId="24" borderId="14" xfId="0" applyFont="1" applyFill="1" applyBorder="1" applyAlignment="1">
      <alignment horizontal="center" vertical="justify" wrapText="1"/>
    </xf>
    <xf numFmtId="0" fontId="25" fillId="24" borderId="28" xfId="0" applyFont="1" applyFill="1" applyBorder="1" applyAlignment="1">
      <alignment horizontal="center" vertical="justify" wrapText="1"/>
    </xf>
    <xf numFmtId="0" fontId="25" fillId="24" borderId="32" xfId="0" applyFont="1" applyFill="1" applyBorder="1" applyAlignment="1">
      <alignment horizontal="center" vertical="justify" wrapText="1"/>
    </xf>
    <xf numFmtId="0" fontId="25" fillId="0" borderId="14" xfId="0" applyFont="1" applyFill="1" applyBorder="1" applyAlignment="1">
      <alignment horizontal="center" wrapText="1"/>
    </xf>
    <xf numFmtId="0" fontId="25" fillId="0" borderId="28" xfId="0" applyFont="1" applyFill="1" applyBorder="1" applyAlignment="1">
      <alignment horizontal="center" wrapText="1"/>
    </xf>
    <xf numFmtId="0" fontId="25" fillId="0" borderId="26" xfId="0" applyFont="1" applyFill="1" applyBorder="1" applyAlignment="1">
      <alignment horizontal="center" wrapText="1"/>
    </xf>
  </cellXfs>
  <cellStyles count="63">
    <cellStyle name="”€ќђќ‘ћ‚›‰" xfId="1" xr:uid="{00000000-0005-0000-0000-000000000000}"/>
    <cellStyle name="”€љ‘€ђћ‚ђќќ›‰" xfId="2" xr:uid="{00000000-0005-0000-0000-000001000000}"/>
    <cellStyle name="„…ќ…†ќ›‰" xfId="3" xr:uid="{00000000-0005-0000-0000-000002000000}"/>
    <cellStyle name="„ђ’ђ" xfId="4" xr:uid="{00000000-0005-0000-0000-000003000000}"/>
    <cellStyle name="€’ћѓћ‚›‰" xfId="7" xr:uid="{00000000-0005-0000-0000-000004000000}"/>
    <cellStyle name="‡ђѓћ‹ћ‚ћљ1" xfId="5" xr:uid="{00000000-0005-0000-0000-000005000000}"/>
    <cellStyle name="‡ђѓћ‹ћ‚ћљ2" xfId="6" xr:uid="{00000000-0005-0000-0000-000006000000}"/>
    <cellStyle name="20% — акцент1" xfId="8" builtinId="30" customBuiltin="1"/>
    <cellStyle name="20% — акцент2" xfId="9" builtinId="34" customBuiltin="1"/>
    <cellStyle name="20% — акцент3" xfId="10" builtinId="38" customBuiltin="1"/>
    <cellStyle name="20% — акцент4" xfId="11" builtinId="42" customBuiltin="1"/>
    <cellStyle name="20% — акцент5" xfId="12" builtinId="46" customBuiltin="1"/>
    <cellStyle name="20% — акцент6" xfId="13" builtinId="50" customBuiltin="1"/>
    <cellStyle name="40% — акцент1" xfId="14" builtinId="31" customBuiltin="1"/>
    <cellStyle name="40% — акцент2" xfId="15" builtinId="35" customBuiltin="1"/>
    <cellStyle name="40% — акцент3" xfId="16" builtinId="39" customBuiltin="1"/>
    <cellStyle name="40% — акцент4" xfId="17" builtinId="43" customBuiltin="1"/>
    <cellStyle name="40% — акцент5" xfId="18" builtinId="47" customBuiltin="1"/>
    <cellStyle name="40% — акцент6" xfId="19" builtinId="51" customBuiltin="1"/>
    <cellStyle name="60% — акцент1" xfId="20" builtinId="32" customBuiltin="1"/>
    <cellStyle name="60% — акцент2" xfId="21" builtinId="36" customBuiltin="1"/>
    <cellStyle name="60% — акцент3" xfId="22" builtinId="40" customBuiltin="1"/>
    <cellStyle name="60% — акцент4" xfId="23" builtinId="44" customBuiltin="1"/>
    <cellStyle name="60% — акцент5" xfId="24" builtinId="48" customBuiltin="1"/>
    <cellStyle name="60% — акцент6" xfId="25" builtinId="52" customBuiltin="1"/>
    <cellStyle name="F2" xfId="36" xr:uid="{00000000-0005-0000-0000-000019000000}"/>
    <cellStyle name="F3" xfId="37" xr:uid="{00000000-0005-0000-0000-00001A000000}"/>
    <cellStyle name="F4" xfId="38" xr:uid="{00000000-0005-0000-0000-00001B000000}"/>
    <cellStyle name="F5" xfId="39" xr:uid="{00000000-0005-0000-0000-00001C000000}"/>
    <cellStyle name="F6" xfId="40" xr:uid="{00000000-0005-0000-0000-00001D000000}"/>
    <cellStyle name="F7" xfId="41" xr:uid="{00000000-0005-0000-0000-00001E000000}"/>
    <cellStyle name="F8" xfId="42" xr:uid="{00000000-0005-0000-0000-00001F000000}"/>
    <cellStyle name="Акцент1" xfId="26" builtinId="29" customBuiltin="1"/>
    <cellStyle name="Акцент2" xfId="27" builtinId="33" customBuiltin="1"/>
    <cellStyle name="Акцент3" xfId="28" builtinId="37" customBuiltin="1"/>
    <cellStyle name="Акцент4" xfId="29" builtinId="41" customBuiltin="1"/>
    <cellStyle name="Акцент5" xfId="30" builtinId="45" customBuiltin="1"/>
    <cellStyle name="Акцент6" xfId="31" builtinId="49" customBuiltin="1"/>
    <cellStyle name="Ввод " xfId="48" builtinId="20" customBuiltin="1"/>
    <cellStyle name="Вывод" xfId="52" builtinId="21" customBuiltin="1"/>
    <cellStyle name="Вычисление" xfId="33" builtinId="22" customBuiltin="1"/>
    <cellStyle name="Заголовок 1" xfId="44" builtinId="16" customBuiltin="1"/>
    <cellStyle name="Заголовок 2" xfId="45" builtinId="17" customBuiltin="1"/>
    <cellStyle name="Заголовок 3" xfId="46" builtinId="18" customBuiltin="1"/>
    <cellStyle name="Заголовок 4" xfId="47" builtinId="19" customBuiltin="1"/>
    <cellStyle name="Итог" xfId="54" builtinId="25" customBuiltin="1"/>
    <cellStyle name="Контрольная ячейка" xfId="34" builtinId="23" customBuiltin="1"/>
    <cellStyle name="Название" xfId="53" builtinId="15" customBuiltin="1"/>
    <cellStyle name="Нейтральный" xfId="50" builtinId="28" customBuiltin="1"/>
    <cellStyle name="Обычный" xfId="0" builtinId="0"/>
    <cellStyle name="Обычный 2" xfId="56" xr:uid="{00000000-0005-0000-0000-000032000000}"/>
    <cellStyle name="Обычный 2 2" xfId="62" xr:uid="{00000000-0005-0000-0000-000033000000}"/>
    <cellStyle name="Плохой" xfId="32" builtinId="27" customBuiltin="1"/>
    <cellStyle name="Пояснение" xfId="35" builtinId="53" customBuiltin="1"/>
    <cellStyle name="Примечание" xfId="51" builtinId="10" customBuiltin="1"/>
    <cellStyle name="Связанная ячейка" xfId="49" builtinId="24" customBuiltin="1"/>
    <cellStyle name="Стиль 1" xfId="57" xr:uid="{00000000-0005-0000-0000-000038000000}"/>
    <cellStyle name="Текст предупреждения" xfId="55" builtinId="11" customBuiltin="1"/>
    <cellStyle name="Тысячи [0]_перечис.11" xfId="58" xr:uid="{00000000-0005-0000-0000-00003A000000}"/>
    <cellStyle name="Тысячи_перечис.11" xfId="59" xr:uid="{00000000-0005-0000-0000-00003B000000}"/>
    <cellStyle name="Финансовый 2" xfId="60" xr:uid="{00000000-0005-0000-0000-00003C000000}"/>
    <cellStyle name="Хороший" xfId="43" builtinId="26" customBuiltin="1"/>
    <cellStyle name="Џђћ–…ќ’ќ›‰" xfId="61" xr:uid="{00000000-0005-0000-0000-00003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6"/>
  <sheetViews>
    <sheetView tabSelected="1" view="pageBreakPreview" topLeftCell="A14" zoomScaleSheetLayoutView="100" workbookViewId="0">
      <selection activeCell="D31" sqref="D31"/>
    </sheetView>
  </sheetViews>
  <sheetFormatPr defaultRowHeight="12.75" x14ac:dyDescent="0.2"/>
  <cols>
    <col min="1" max="1" width="50.140625" style="5" customWidth="1"/>
    <col min="2" max="2" width="15.85546875" style="5" customWidth="1"/>
    <col min="3" max="3" width="16.28515625" style="5" customWidth="1"/>
    <col min="4" max="4" width="16.5703125" style="5" customWidth="1"/>
    <col min="5" max="16384" width="9.140625" style="1"/>
  </cols>
  <sheetData>
    <row r="1" spans="1:4" ht="59.25" customHeight="1" x14ac:dyDescent="0.3">
      <c r="A1" s="54" t="s">
        <v>30</v>
      </c>
      <c r="B1" s="54"/>
      <c r="C1" s="54"/>
      <c r="D1" s="54"/>
    </row>
    <row r="2" spans="1:4" ht="18" customHeight="1" thickBot="1" x14ac:dyDescent="0.35">
      <c r="A2" s="40"/>
      <c r="B2" s="40"/>
      <c r="C2" s="40"/>
      <c r="D2" s="40"/>
    </row>
    <row r="3" spans="1:4" ht="21.75" customHeight="1" x14ac:dyDescent="0.3">
      <c r="A3" s="55" t="s">
        <v>0</v>
      </c>
      <c r="B3" s="57" t="s">
        <v>27</v>
      </c>
      <c r="C3" s="58"/>
      <c r="D3" s="59"/>
    </row>
    <row r="4" spans="1:4" s="2" customFormat="1" ht="20.25" customHeight="1" thickBot="1" x14ac:dyDescent="0.25">
      <c r="A4" s="56"/>
      <c r="B4" s="24">
        <v>2024</v>
      </c>
      <c r="C4" s="25">
        <v>2025</v>
      </c>
      <c r="D4" s="26">
        <v>2026</v>
      </c>
    </row>
    <row r="5" spans="1:4" s="2" customFormat="1" ht="21.75" hidden="1" customHeight="1" x14ac:dyDescent="0.2">
      <c r="A5" s="27"/>
      <c r="B5" s="27"/>
      <c r="C5" s="27"/>
      <c r="D5" s="28"/>
    </row>
    <row r="6" spans="1:4" s="3" customFormat="1" ht="16.5" customHeight="1" thickBot="1" x14ac:dyDescent="0.25">
      <c r="A6" s="29">
        <v>1</v>
      </c>
      <c r="B6" s="30">
        <v>2</v>
      </c>
      <c r="C6" s="31">
        <v>3</v>
      </c>
      <c r="D6" s="32">
        <v>4</v>
      </c>
    </row>
    <row r="7" spans="1:4" s="6" customFormat="1" ht="18.75" customHeight="1" thickBot="1" x14ac:dyDescent="0.25">
      <c r="A7" s="60" t="s">
        <v>1</v>
      </c>
      <c r="B7" s="61"/>
      <c r="C7" s="61"/>
      <c r="D7" s="62"/>
    </row>
    <row r="8" spans="1:4" s="7" customFormat="1" ht="19.5" customHeight="1" x14ac:dyDescent="0.25">
      <c r="A8" s="33" t="s">
        <v>2</v>
      </c>
      <c r="B8" s="44">
        <v>1525793.1</v>
      </c>
      <c r="C8" s="14">
        <v>1559157.8</v>
      </c>
      <c r="D8" s="13">
        <v>1595201.33</v>
      </c>
    </row>
    <row r="9" spans="1:4" s="7" customFormat="1" ht="18.75" customHeight="1" x14ac:dyDescent="0.25">
      <c r="A9" s="34" t="s">
        <v>3</v>
      </c>
      <c r="B9" s="45">
        <v>7703261.2999999998</v>
      </c>
      <c r="C9" s="37">
        <v>7558056.7000000002</v>
      </c>
      <c r="D9" s="11">
        <v>7543898.5199999996</v>
      </c>
    </row>
    <row r="10" spans="1:4" s="8" customFormat="1" ht="19.5" customHeight="1" thickBot="1" x14ac:dyDescent="0.3">
      <c r="A10" s="35" t="s">
        <v>4</v>
      </c>
      <c r="B10" s="46">
        <f>B8+B9</f>
        <v>9229054.4000000004</v>
      </c>
      <c r="C10" s="39">
        <f>C8+C9</f>
        <v>9117214.5</v>
      </c>
      <c r="D10" s="38">
        <f>D8+D9</f>
        <v>9139099.8499999996</v>
      </c>
    </row>
    <row r="11" spans="1:4" s="9" customFormat="1" ht="18.75" customHeight="1" thickBot="1" x14ac:dyDescent="0.3">
      <c r="A11" s="63" t="s">
        <v>5</v>
      </c>
      <c r="B11" s="64"/>
      <c r="C11" s="64"/>
      <c r="D11" s="65"/>
    </row>
    <row r="12" spans="1:4" s="7" customFormat="1" ht="19.5" customHeight="1" x14ac:dyDescent="0.25">
      <c r="A12" s="16" t="s">
        <v>6</v>
      </c>
      <c r="B12" s="51">
        <f>731657.6+349942.9+127.9</f>
        <v>1081728.3999999999</v>
      </c>
      <c r="C12" s="53">
        <f>709683+343765.4+127.9</f>
        <v>1053576.2999999998</v>
      </c>
      <c r="D12" s="51">
        <f>709680.5+343765.4+127.9</f>
        <v>1053573.7999999998</v>
      </c>
    </row>
    <row r="13" spans="1:4" s="7" customFormat="1" ht="19.5" customHeight="1" x14ac:dyDescent="0.25">
      <c r="A13" s="17" t="s">
        <v>7</v>
      </c>
      <c r="B13" s="11">
        <v>1572.2</v>
      </c>
      <c r="C13" s="37">
        <v>1622.4</v>
      </c>
      <c r="D13" s="41">
        <v>0</v>
      </c>
    </row>
    <row r="14" spans="1:4" s="7" customFormat="1" ht="31.5" x14ac:dyDescent="0.25">
      <c r="A14" s="17" t="s">
        <v>8</v>
      </c>
      <c r="B14" s="52">
        <f>68584.4+6974.9</f>
        <v>75559.299999999988</v>
      </c>
      <c r="C14" s="53">
        <f>68584.4+6974.9</f>
        <v>75559.299999999988</v>
      </c>
      <c r="D14" s="52">
        <f>68584.4+6974.9</f>
        <v>75559.299999999988</v>
      </c>
    </row>
    <row r="15" spans="1:4" s="7" customFormat="1" ht="18.75" customHeight="1" x14ac:dyDescent="0.25">
      <c r="A15" s="17" t="s">
        <v>9</v>
      </c>
      <c r="B15" s="52">
        <f>1449141.7+31643.6+19204.9+34743.8+4387.9</f>
        <v>1539121.9</v>
      </c>
      <c r="C15" s="53">
        <f>1449238.1+31643.6+17205.4+34743.8+4211.7</f>
        <v>1537042.6</v>
      </c>
      <c r="D15" s="52">
        <f>1449238.1+31643.6+17205.4+34743.8+4254.2</f>
        <v>1537085.1</v>
      </c>
    </row>
    <row r="16" spans="1:4" s="7" customFormat="1" ht="18" customHeight="1" x14ac:dyDescent="0.25">
      <c r="A16" s="17" t="s">
        <v>10</v>
      </c>
      <c r="B16" s="52">
        <f>3009588.6+364310.8+3614.7+5737.9+14182</f>
        <v>3397434</v>
      </c>
      <c r="C16" s="53">
        <f>2831740.6+344742.9+5737.9-23182.63-50000</f>
        <v>3109038.77</v>
      </c>
      <c r="D16" s="52">
        <f>2831740.6+344742.9+5737.9-23182.6-27077.8</f>
        <v>3131961</v>
      </c>
    </row>
    <row r="17" spans="1:4" s="7" customFormat="1" ht="19.5" customHeight="1" x14ac:dyDescent="0.25">
      <c r="A17" s="17" t="s">
        <v>11</v>
      </c>
      <c r="B17" s="52">
        <v>7702.1</v>
      </c>
      <c r="C17" s="53">
        <v>7702.1</v>
      </c>
      <c r="D17" s="52">
        <v>7702.1</v>
      </c>
    </row>
    <row r="18" spans="1:4" s="7" customFormat="1" ht="20.25" customHeight="1" x14ac:dyDescent="0.25">
      <c r="A18" s="17" t="s">
        <v>12</v>
      </c>
      <c r="B18" s="52">
        <f>2710431+8301.3+6577.6</f>
        <v>2725309.9</v>
      </c>
      <c r="C18" s="53">
        <f>2536185.8+8301.3+6577.6</f>
        <v>2551064.6999999997</v>
      </c>
      <c r="D18" s="52">
        <f>2409426.5+8301.3+6577.6</f>
        <v>2424305.4</v>
      </c>
    </row>
    <row r="19" spans="1:4" s="7" customFormat="1" ht="19.5" customHeight="1" x14ac:dyDescent="0.25">
      <c r="A19" s="17" t="s">
        <v>13</v>
      </c>
      <c r="B19" s="52">
        <f>565621.4+1271.3</f>
        <v>566892.70000000007</v>
      </c>
      <c r="C19" s="53">
        <f>565921.8+1271.3</f>
        <v>567193.10000000009</v>
      </c>
      <c r="D19" s="52">
        <f>524709.3+1271.3</f>
        <v>525980.60000000009</v>
      </c>
    </row>
    <row r="20" spans="1:4" s="7" customFormat="1" ht="18.75" customHeight="1" x14ac:dyDescent="0.25">
      <c r="A20" s="17" t="s">
        <v>14</v>
      </c>
      <c r="B20" s="11">
        <v>1800</v>
      </c>
      <c r="C20" s="37">
        <v>1800</v>
      </c>
      <c r="D20" s="11">
        <v>1800</v>
      </c>
    </row>
    <row r="21" spans="1:4" s="7" customFormat="1" ht="18" customHeight="1" x14ac:dyDescent="0.25">
      <c r="A21" s="17" t="s">
        <v>15</v>
      </c>
      <c r="B21" s="52">
        <v>209273.4</v>
      </c>
      <c r="C21" s="53">
        <v>209211.6</v>
      </c>
      <c r="D21" s="52">
        <v>208499.20000000001</v>
      </c>
    </row>
    <row r="22" spans="1:4" s="7" customFormat="1" ht="18.75" customHeight="1" x14ac:dyDescent="0.25">
      <c r="A22" s="17" t="s">
        <v>16</v>
      </c>
      <c r="B22" s="52">
        <v>5133.8999999999996</v>
      </c>
      <c r="C22" s="53">
        <v>3333.9</v>
      </c>
      <c r="D22" s="52">
        <v>3333.9</v>
      </c>
    </row>
    <row r="23" spans="1:4" s="7" customFormat="1" ht="53.25" customHeight="1" x14ac:dyDescent="0.25">
      <c r="A23" s="17" t="s">
        <v>28</v>
      </c>
      <c r="B23" s="52">
        <v>3709.9</v>
      </c>
      <c r="C23" s="53"/>
      <c r="D23" s="52"/>
    </row>
    <row r="24" spans="1:4" s="7" customFormat="1" ht="18" customHeight="1" x14ac:dyDescent="0.25">
      <c r="A24" s="17" t="s">
        <v>17</v>
      </c>
      <c r="B24" s="11"/>
      <c r="C24" s="37">
        <f>115000+18500</f>
        <v>133500</v>
      </c>
      <c r="D24" s="11">
        <f>230000+38000</f>
        <v>268000</v>
      </c>
    </row>
    <row r="25" spans="1:4" s="7" customFormat="1" ht="18" customHeight="1" x14ac:dyDescent="0.25">
      <c r="A25" s="18" t="s">
        <v>18</v>
      </c>
      <c r="B25" s="15">
        <f>SUM(B12:B24)</f>
        <v>9615237.6999999993</v>
      </c>
      <c r="C25" s="47">
        <f>SUM(C12:C24)</f>
        <v>9250644.7699999977</v>
      </c>
      <c r="D25" s="15">
        <f>SUM(D12:D24)</f>
        <v>9237800.3999999985</v>
      </c>
    </row>
    <row r="26" spans="1:4" s="10" customFormat="1" ht="18.75" customHeight="1" x14ac:dyDescent="0.25">
      <c r="A26" s="18" t="s">
        <v>19</v>
      </c>
      <c r="B26" s="15">
        <f>B10-B25</f>
        <v>-386183.29999999888</v>
      </c>
      <c r="C26" s="47">
        <f>C10-C25</f>
        <v>-133430.26999999769</v>
      </c>
      <c r="D26" s="15">
        <f>D10-D25</f>
        <v>-98700.549999998882</v>
      </c>
    </row>
    <row r="27" spans="1:4" s="8" customFormat="1" ht="18" customHeight="1" x14ac:dyDescent="0.25">
      <c r="A27" s="19" t="s">
        <v>20</v>
      </c>
      <c r="B27" s="15">
        <f>B28+B31+B34</f>
        <v>386183.29999999981</v>
      </c>
      <c r="C27" s="47">
        <f>C28+C31+C34</f>
        <v>133430.29999999981</v>
      </c>
      <c r="D27" s="15">
        <f>D28+D31+D34</f>
        <v>98700.600000000559</v>
      </c>
    </row>
    <row r="28" spans="1:4" s="8" customFormat="1" ht="15.75" x14ac:dyDescent="0.25">
      <c r="A28" s="20" t="s">
        <v>21</v>
      </c>
      <c r="B28" s="15">
        <f>B29+B30</f>
        <v>380583.29999999981</v>
      </c>
      <c r="C28" s="47">
        <f>C29+C30</f>
        <v>127830.29999999981</v>
      </c>
      <c r="D28" s="15">
        <f>D29+D30</f>
        <v>92640.600000000559</v>
      </c>
    </row>
    <row r="29" spans="1:4" s="8" customFormat="1" ht="15.75" x14ac:dyDescent="0.25">
      <c r="A29" s="21" t="s">
        <v>22</v>
      </c>
      <c r="B29" s="42">
        <v>-7644516.7000000002</v>
      </c>
      <c r="C29" s="48">
        <v>-7344327</v>
      </c>
      <c r="D29" s="42">
        <v>-7311650.5999999996</v>
      </c>
    </row>
    <row r="30" spans="1:4" s="8" customFormat="1" ht="15.75" x14ac:dyDescent="0.25">
      <c r="A30" s="21" t="s">
        <v>23</v>
      </c>
      <c r="B30" s="42">
        <v>8025100</v>
      </c>
      <c r="C30" s="48">
        <v>7472157.2999999998</v>
      </c>
      <c r="D30" s="42">
        <v>7404291.2000000002</v>
      </c>
    </row>
    <row r="31" spans="1:4" ht="39" customHeight="1" x14ac:dyDescent="0.25">
      <c r="A31" s="20" t="s">
        <v>25</v>
      </c>
      <c r="B31" s="15">
        <f>B32+B33</f>
        <v>0</v>
      </c>
      <c r="C31" s="47">
        <f>C32+C33</f>
        <v>0</v>
      </c>
      <c r="D31" s="15">
        <f>D32+D33</f>
        <v>0</v>
      </c>
    </row>
    <row r="32" spans="1:4" ht="15.75" x14ac:dyDescent="0.25">
      <c r="A32" s="22" t="s">
        <v>24</v>
      </c>
      <c r="B32" s="12">
        <v>0</v>
      </c>
      <c r="C32" s="49">
        <v>0</v>
      </c>
      <c r="D32" s="12">
        <v>0</v>
      </c>
    </row>
    <row r="33" spans="1:4" ht="15.75" x14ac:dyDescent="0.25">
      <c r="A33" s="22" t="s">
        <v>26</v>
      </c>
      <c r="B33" s="12"/>
      <c r="C33" s="49">
        <v>0</v>
      </c>
      <c r="D33" s="12">
        <v>0</v>
      </c>
    </row>
    <row r="34" spans="1:4" s="4" customFormat="1" ht="37.5" customHeight="1" thickBot="1" x14ac:dyDescent="0.3">
      <c r="A34" s="43" t="s">
        <v>29</v>
      </c>
      <c r="B34" s="36">
        <v>5600</v>
      </c>
      <c r="C34" s="50">
        <v>5600</v>
      </c>
      <c r="D34" s="36">
        <v>6060</v>
      </c>
    </row>
    <row r="36" spans="1:4" ht="15.75" x14ac:dyDescent="0.25">
      <c r="A36" s="23"/>
      <c r="D36" s="23"/>
    </row>
  </sheetData>
  <mergeCells count="5">
    <mergeCell ref="A1:D1"/>
    <mergeCell ref="A3:A4"/>
    <mergeCell ref="B3:D3"/>
    <mergeCell ref="A7:D7"/>
    <mergeCell ref="A11:D11"/>
  </mergeCells>
  <pageMargins left="0.70866141732283472" right="0.31496062992125984" top="0.35433070866141736" bottom="0.35433070866141736" header="0.31496062992125984" footer="0.31496062992125984"/>
  <pageSetup paperSize="9" scale="94" firstPageNumber="283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'2023'!Область_печати</vt:lpstr>
    </vt:vector>
  </TitlesOfParts>
  <Company>ГФУ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Абрамова А.А.</cp:lastModifiedBy>
  <cp:lastPrinted>2023-11-08T04:36:41Z</cp:lastPrinted>
  <dcterms:created xsi:type="dcterms:W3CDTF">2011-10-11T00:54:00Z</dcterms:created>
  <dcterms:modified xsi:type="dcterms:W3CDTF">2023-11-09T03:54:53Z</dcterms:modified>
</cp:coreProperties>
</file>