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доходы!$A$1:$S$52</definedName>
  </definedNames>
  <calcPr calcId="124519"/>
</workbook>
</file>

<file path=xl/calcChain.xml><?xml version="1.0" encoding="utf-8"?>
<calcChain xmlns="http://schemas.openxmlformats.org/spreadsheetml/2006/main">
  <c r="K12" i="1"/>
  <c r="L14" l="1"/>
  <c r="L13" s="1"/>
  <c r="L19"/>
  <c r="L21"/>
  <c r="L23"/>
  <c r="M23" s="1"/>
  <c r="L25"/>
  <c r="M25" s="1"/>
  <c r="L38"/>
  <c r="L41"/>
  <c r="M41" s="1"/>
  <c r="M16"/>
  <c r="M20"/>
  <c r="M21"/>
  <c r="M22"/>
  <c r="M24"/>
  <c r="M26"/>
  <c r="M38"/>
  <c r="M39"/>
  <c r="M42"/>
  <c r="M47"/>
  <c r="M48"/>
  <c r="L40" l="1"/>
  <c r="M40" s="1"/>
  <c r="L18"/>
  <c r="L17"/>
  <c r="M17" s="1"/>
  <c r="M18"/>
  <c r="M19"/>
  <c r="K32"/>
  <c r="M32" s="1"/>
  <c r="L37" l="1"/>
  <c r="M37" s="1"/>
  <c r="K15"/>
  <c r="M15" s="1"/>
  <c r="K46"/>
  <c r="M46" s="1"/>
  <c r="K34"/>
  <c r="M34" s="1"/>
  <c r="K29"/>
  <c r="M29" s="1"/>
  <c r="K14" l="1"/>
  <c r="L33"/>
  <c r="K33"/>
  <c r="L31"/>
  <c r="K31"/>
  <c r="L28"/>
  <c r="K28"/>
  <c r="M33" l="1"/>
  <c r="M28"/>
  <c r="K13"/>
  <c r="M13" s="1"/>
  <c r="M14"/>
  <c r="L30"/>
  <c r="M31"/>
  <c r="K30"/>
  <c r="K27" s="1"/>
  <c r="L27" l="1"/>
  <c r="L12" s="1"/>
  <c r="M30"/>
  <c r="L45"/>
  <c r="K45"/>
  <c r="K44" s="1"/>
  <c r="K43" s="1"/>
  <c r="K36" s="1"/>
  <c r="K35" s="1"/>
  <c r="K49" s="1"/>
  <c r="L44" l="1"/>
  <c r="M45"/>
  <c r="M27"/>
  <c r="M12"/>
  <c r="L43" l="1"/>
  <c r="M44"/>
  <c r="L36" l="1"/>
  <c r="M43"/>
  <c r="L35" l="1"/>
  <c r="M36"/>
  <c r="M35" l="1"/>
  <c r="L49"/>
  <c r="M49" s="1"/>
</calcChain>
</file>

<file path=xl/sharedStrings.xml><?xml version="1.0" encoding="utf-8"?>
<sst xmlns="http://schemas.openxmlformats.org/spreadsheetml/2006/main" count="352" uniqueCount="95">
  <si>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</si>
  <si>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</si>
  <si>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</si>
  <si>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</si>
  <si>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</si>
  <si>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</si>
  <si>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</si>
  <si>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</si>
  <si>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</si>
  <si>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</si>
  <si>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</si>
  <si>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</si>
  <si>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</si>
  <si>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</si>
  <si>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</si>
  <si>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</si>
  <si>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</si>
  <si>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</si>
  <si>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</si>
  <si>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</si>
  <si>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</si>
  <si>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</si>
  <si>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</si>
  <si>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</si>
  <si>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</si>
  <si>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</si>
  <si>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</si>
  <si>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</si>
  <si>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</si>
  <si>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</si>
  <si>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</si>
  <si>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</si>
  <si>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</si>
  <si>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</si>
  <si>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</si>
  <si>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</si>
  <si>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</si>
  <si>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</si>
  <si>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</si>
  <si>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</si>
  <si>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</si>
  <si>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</si>
  <si>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</si>
  <si>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</si>
  <si>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</si>
  <si>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</si>
  <si>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</si>
  <si>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</si>
  <si>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</si>
  <si>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</si>
  <si>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</si>
  <si>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</si>
  <si>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</si>
  <si>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</si>
  <si>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</si>
  <si>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</si>
  <si>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</si>
  <si>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</si>
  <si>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</si>
  <si>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</si>
  <si>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</si>
  <si>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913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</si>
  <si>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</si>
  <si>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</si>
  <si>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</si>
  <si>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</si>
  <si>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</si>
  <si>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</si>
  <si>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</si>
  <si>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</si>
  <si>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</si>
  <si>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</si>
  <si>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</si>
  <si>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</si>
  <si>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>7412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</si>
  <si>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</si>
  <si>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</si>
  <si>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</si>
  <si>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</si>
  <si>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</si>
  <si>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</si>
  <si>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</si>
  <si>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</si>
  <si>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</si>
  <si>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</si>
  <si>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</si>
  <si>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</si>
  <si>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</si>
  <si>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</si>
  <si>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Приложение  2</t>
  </si>
  <si>
    <t>Доходы бюджета поселка за 2022 год</t>
  </si>
  <si>
    <t xml:space="preserve">Утверждено доходы поселения за 2022 г.            </t>
  </si>
  <si>
    <t>% исполнения</t>
  </si>
  <si>
    <t xml:space="preserve">Исполнено доходы поселения за 2022 г.            </t>
  </si>
  <si>
    <t xml:space="preserve">                                                                 к Решению Тутончанского поселкового Совета депутатов  №97 от 02.06.2023 г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</si>
</sst>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9" fillId="0" borderId="0" xfId="0" applyFont="1"/>
    <xf numFmtId="0" fontId="8" fillId="0" borderId="0" xfId="0" applyFont="1" applyAlignment="1">
      <alignment horizontal="right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0" borderId="1" xfId="5" applyNumberFormat="1" applyFont="1" applyFill="1" applyBorder="1" applyAlignment="1">
      <alignment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6" fillId="0" borderId="0" xfId="0" applyFont="1" applyAlignment="1"/>
    <xf numFmtId="0" fontId="6" fillId="0" borderId="0" xfId="0" applyFont="1" applyAlignment="1">
      <alignment horizontal="right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3"/>
  <sheetViews>
    <sheetView tabSelected="1" view="pageBreakPreview" zoomScale="75" zoomScaleNormal="95" zoomScaleSheetLayoutView="64" workbookViewId="0">
      <selection activeCell="J2" sqref="J2:M2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1" width="21.28515625" style="6" customWidth="1"/>
    <col min="12" max="12" width="23.5703125" style="6" customWidth="1"/>
    <col min="13" max="13" width="21.28515625" style="6" customWidth="1"/>
    <col min="15" max="15" width="12.42578125" customWidth="1"/>
    <col min="16" max="16" width="15" customWidth="1"/>
  </cols>
  <sheetData>
    <row r="1" spans="1:19" ht="18" customHeight="1">
      <c r="J1" s="14"/>
      <c r="K1" s="17"/>
      <c r="M1" s="30" t="s">
        <v>89</v>
      </c>
    </row>
    <row r="2" spans="1:19" ht="17.25" customHeight="1">
      <c r="J2" s="36" t="s">
        <v>94</v>
      </c>
      <c r="K2" s="36"/>
      <c r="L2" s="36"/>
      <c r="M2" s="36"/>
      <c r="N2" s="29"/>
      <c r="O2" s="29"/>
    </row>
    <row r="4" spans="1:19" ht="6" customHeight="1"/>
    <row r="5" spans="1:19" ht="8.25" customHeight="1">
      <c r="A5" s="3"/>
      <c r="B5" s="3"/>
      <c r="C5" s="4"/>
      <c r="D5" s="4"/>
      <c r="E5" s="4"/>
      <c r="F5" s="4"/>
      <c r="G5" s="4"/>
      <c r="H5" s="4"/>
      <c r="I5" s="4"/>
      <c r="J5" s="5"/>
      <c r="K5" s="5"/>
      <c r="L5" s="5"/>
      <c r="M5" s="5"/>
    </row>
    <row r="6" spans="1:19" ht="22.5" customHeight="1">
      <c r="A6" s="38" t="s">
        <v>90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9" ht="15">
      <c r="A7" s="3"/>
      <c r="B7" s="1"/>
      <c r="C7" s="7"/>
      <c r="D7" s="7"/>
      <c r="E7" s="7"/>
      <c r="F7" s="7"/>
      <c r="G7" s="7"/>
      <c r="H7" s="7"/>
      <c r="I7" s="7"/>
      <c r="J7" s="8"/>
      <c r="K7" s="8"/>
      <c r="L7" s="8"/>
      <c r="M7" s="8"/>
    </row>
    <row r="8" spans="1:19" ht="15.75">
      <c r="A8" s="3"/>
      <c r="B8" s="9"/>
      <c r="C8" s="9"/>
      <c r="D8" s="9"/>
      <c r="E8" s="9"/>
      <c r="F8" s="9"/>
      <c r="G8" s="9"/>
      <c r="H8" s="9"/>
      <c r="I8" s="9"/>
      <c r="J8" s="10"/>
      <c r="K8" s="10"/>
      <c r="L8" s="10"/>
      <c r="M8" s="12" t="s">
        <v>23</v>
      </c>
    </row>
    <row r="9" spans="1:19" ht="12.75" customHeight="1">
      <c r="A9" s="41" t="s">
        <v>8</v>
      </c>
      <c r="B9" s="42" t="s">
        <v>38</v>
      </c>
      <c r="C9" s="43"/>
      <c r="D9" s="43"/>
      <c r="E9" s="43"/>
      <c r="F9" s="43"/>
      <c r="G9" s="43"/>
      <c r="H9" s="43"/>
      <c r="I9" s="43"/>
      <c r="J9" s="44" t="s">
        <v>37</v>
      </c>
      <c r="K9" s="39" t="s">
        <v>91</v>
      </c>
      <c r="L9" s="39" t="s">
        <v>93</v>
      </c>
      <c r="M9" s="39" t="s">
        <v>92</v>
      </c>
    </row>
    <row r="10" spans="1:19" ht="131.25" customHeight="1">
      <c r="A10" s="41"/>
      <c r="B10" s="20" t="s">
        <v>0</v>
      </c>
      <c r="C10" s="20" t="s">
        <v>27</v>
      </c>
      <c r="D10" s="20" t="s">
        <v>18</v>
      </c>
      <c r="E10" s="20" t="s">
        <v>19</v>
      </c>
      <c r="F10" s="20" t="s">
        <v>20</v>
      </c>
      <c r="G10" s="20" t="s">
        <v>21</v>
      </c>
      <c r="H10" s="20" t="s">
        <v>22</v>
      </c>
      <c r="I10" s="20" t="s">
        <v>14</v>
      </c>
      <c r="J10" s="45"/>
      <c r="K10" s="40"/>
      <c r="L10" s="40"/>
      <c r="M10" s="40"/>
    </row>
    <row r="11" spans="1:19" s="27" customFormat="1" ht="15.75">
      <c r="A11" s="26"/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  <c r="J11" s="21">
        <v>9</v>
      </c>
      <c r="K11" s="21">
        <v>10</v>
      </c>
      <c r="L11" s="21">
        <v>11</v>
      </c>
      <c r="M11" s="21">
        <v>12</v>
      </c>
    </row>
    <row r="12" spans="1:19" s="2" customFormat="1" ht="15.75">
      <c r="A12" s="21">
        <v>1</v>
      </c>
      <c r="B12" s="32" t="s">
        <v>39</v>
      </c>
      <c r="C12" s="32" t="s">
        <v>15</v>
      </c>
      <c r="D12" s="32" t="s">
        <v>16</v>
      </c>
      <c r="E12" s="32" t="s">
        <v>16</v>
      </c>
      <c r="F12" s="32" t="s">
        <v>39</v>
      </c>
      <c r="G12" s="32" t="s">
        <v>16</v>
      </c>
      <c r="H12" s="32" t="s">
        <v>29</v>
      </c>
      <c r="I12" s="33" t="s">
        <v>39</v>
      </c>
      <c r="J12" s="22" t="s">
        <v>4</v>
      </c>
      <c r="K12" s="18">
        <f>K13+K17+K27</f>
        <v>253.6</v>
      </c>
      <c r="L12" s="18">
        <f>L13+L17+L27</f>
        <v>286.7</v>
      </c>
      <c r="M12" s="18">
        <f>L12*100/K12</f>
        <v>113.05205047318613</v>
      </c>
      <c r="N12" s="15"/>
      <c r="O12" s="15"/>
      <c r="P12" s="15"/>
      <c r="Q12" s="15"/>
      <c r="R12" s="15"/>
      <c r="S12" s="15"/>
    </row>
    <row r="13" spans="1:19" ht="15.75">
      <c r="A13" s="21">
        <v>2</v>
      </c>
      <c r="B13" s="32" t="s">
        <v>40</v>
      </c>
      <c r="C13" s="32" t="s">
        <v>15</v>
      </c>
      <c r="D13" s="32" t="s">
        <v>17</v>
      </c>
      <c r="E13" s="32" t="s">
        <v>16</v>
      </c>
      <c r="F13" s="32" t="s">
        <v>39</v>
      </c>
      <c r="G13" s="32" t="s">
        <v>16</v>
      </c>
      <c r="H13" s="32" t="s">
        <v>29</v>
      </c>
      <c r="I13" s="33" t="s">
        <v>39</v>
      </c>
      <c r="J13" s="22" t="s">
        <v>6</v>
      </c>
      <c r="K13" s="18">
        <f>K14</f>
        <v>159.9</v>
      </c>
      <c r="L13" s="18">
        <f>L14</f>
        <v>178.9</v>
      </c>
      <c r="M13" s="18">
        <f t="shared" ref="M13:M49" si="0">L13*100/K13</f>
        <v>111.88242651657285</v>
      </c>
    </row>
    <row r="14" spans="1:19" ht="15.75">
      <c r="A14" s="21">
        <v>3</v>
      </c>
      <c r="B14" s="32" t="s">
        <v>40</v>
      </c>
      <c r="C14" s="32" t="s">
        <v>15</v>
      </c>
      <c r="D14" s="32" t="s">
        <v>17</v>
      </c>
      <c r="E14" s="32" t="s">
        <v>31</v>
      </c>
      <c r="F14" s="32" t="s">
        <v>39</v>
      </c>
      <c r="G14" s="32" t="s">
        <v>17</v>
      </c>
      <c r="H14" s="32" t="s">
        <v>29</v>
      </c>
      <c r="I14" s="33" t="s">
        <v>30</v>
      </c>
      <c r="J14" s="23" t="s">
        <v>7</v>
      </c>
      <c r="K14" s="18">
        <f>K15+K16</f>
        <v>159.9</v>
      </c>
      <c r="L14" s="18">
        <f>L15+L16</f>
        <v>178.9</v>
      </c>
      <c r="M14" s="18">
        <f t="shared" si="0"/>
        <v>111.88242651657285</v>
      </c>
    </row>
    <row r="15" spans="1:19" ht="66">
      <c r="A15" s="21">
        <v>4</v>
      </c>
      <c r="B15" s="32" t="s">
        <v>40</v>
      </c>
      <c r="C15" s="32" t="s">
        <v>15</v>
      </c>
      <c r="D15" s="32" t="s">
        <v>17</v>
      </c>
      <c r="E15" s="32" t="s">
        <v>31</v>
      </c>
      <c r="F15" s="32" t="s">
        <v>32</v>
      </c>
      <c r="G15" s="32" t="s">
        <v>17</v>
      </c>
      <c r="H15" s="32" t="s">
        <v>29</v>
      </c>
      <c r="I15" s="33" t="s">
        <v>30</v>
      </c>
      <c r="J15" s="23" t="s">
        <v>78</v>
      </c>
      <c r="K15" s="18">
        <f>137-0.4+22.9</f>
        <v>159.5</v>
      </c>
      <c r="L15" s="18">
        <v>178.5</v>
      </c>
      <c r="M15" s="18">
        <f t="shared" si="0"/>
        <v>111.91222570532915</v>
      </c>
    </row>
    <row r="16" spans="1:19" ht="78.75" customHeight="1">
      <c r="A16" s="21">
        <v>5</v>
      </c>
      <c r="B16" s="32" t="s">
        <v>40</v>
      </c>
      <c r="C16" s="32" t="s">
        <v>15</v>
      </c>
      <c r="D16" s="32" t="s">
        <v>17</v>
      </c>
      <c r="E16" s="32" t="s">
        <v>31</v>
      </c>
      <c r="F16" s="32" t="s">
        <v>85</v>
      </c>
      <c r="G16" s="32" t="s">
        <v>17</v>
      </c>
      <c r="H16" s="32" t="s">
        <v>29</v>
      </c>
      <c r="I16" s="33" t="s">
        <v>30</v>
      </c>
      <c r="J16" s="35" t="s">
        <v>86</v>
      </c>
      <c r="K16" s="18">
        <v>0.4</v>
      </c>
      <c r="L16" s="18">
        <v>0.4</v>
      </c>
      <c r="M16" s="18">
        <f t="shared" si="0"/>
        <v>100</v>
      </c>
    </row>
    <row r="17" spans="1:13" ht="31.5">
      <c r="A17" s="21">
        <v>6</v>
      </c>
      <c r="B17" s="32" t="s">
        <v>39</v>
      </c>
      <c r="C17" s="32" t="s">
        <v>15</v>
      </c>
      <c r="D17" s="32" t="s">
        <v>34</v>
      </c>
      <c r="E17" s="32" t="s">
        <v>16</v>
      </c>
      <c r="F17" s="32" t="s">
        <v>39</v>
      </c>
      <c r="G17" s="32" t="s">
        <v>16</v>
      </c>
      <c r="H17" s="32" t="s">
        <v>29</v>
      </c>
      <c r="I17" s="33" t="s">
        <v>39</v>
      </c>
      <c r="J17" s="23" t="s">
        <v>62</v>
      </c>
      <c r="K17" s="18">
        <v>91.5</v>
      </c>
      <c r="L17" s="18">
        <f>L18</f>
        <v>105.6</v>
      </c>
      <c r="M17" s="18">
        <f t="shared" si="0"/>
        <v>115.40983606557377</v>
      </c>
    </row>
    <row r="18" spans="1:13" s="16" customFormat="1" ht="34.5" customHeight="1">
      <c r="A18" s="21">
        <v>7</v>
      </c>
      <c r="B18" s="32" t="s">
        <v>39</v>
      </c>
      <c r="C18" s="32" t="s">
        <v>15</v>
      </c>
      <c r="D18" s="32" t="s">
        <v>34</v>
      </c>
      <c r="E18" s="32" t="s">
        <v>31</v>
      </c>
      <c r="F18" s="32" t="s">
        <v>39</v>
      </c>
      <c r="G18" s="32" t="s">
        <v>17</v>
      </c>
      <c r="H18" s="32" t="s">
        <v>29</v>
      </c>
      <c r="I18" s="33" t="s">
        <v>30</v>
      </c>
      <c r="J18" s="24" t="s">
        <v>24</v>
      </c>
      <c r="K18" s="18">
        <v>91.5</v>
      </c>
      <c r="L18" s="18">
        <f>L19+L21+L23+L25</f>
        <v>105.6</v>
      </c>
      <c r="M18" s="18">
        <f t="shared" si="0"/>
        <v>115.40983606557377</v>
      </c>
    </row>
    <row r="19" spans="1:13" ht="63">
      <c r="A19" s="21">
        <v>8</v>
      </c>
      <c r="B19" s="32" t="s">
        <v>9</v>
      </c>
      <c r="C19" s="32" t="s">
        <v>15</v>
      </c>
      <c r="D19" s="32" t="s">
        <v>34</v>
      </c>
      <c r="E19" s="32" t="s">
        <v>31</v>
      </c>
      <c r="F19" s="32" t="s">
        <v>10</v>
      </c>
      <c r="G19" s="32" t="s">
        <v>17</v>
      </c>
      <c r="H19" s="32" t="s">
        <v>29</v>
      </c>
      <c r="I19" s="32" t="s">
        <v>30</v>
      </c>
      <c r="J19" s="23" t="s">
        <v>55</v>
      </c>
      <c r="K19" s="18">
        <v>41.4</v>
      </c>
      <c r="L19" s="18">
        <f>L20</f>
        <v>52.9</v>
      </c>
      <c r="M19" s="18">
        <f t="shared" si="0"/>
        <v>127.77777777777779</v>
      </c>
    </row>
    <row r="20" spans="1:13" ht="88.5" customHeight="1">
      <c r="A20" s="21">
        <v>9</v>
      </c>
      <c r="B20" s="32" t="s">
        <v>9</v>
      </c>
      <c r="C20" s="32" t="s">
        <v>15</v>
      </c>
      <c r="D20" s="32" t="s">
        <v>34</v>
      </c>
      <c r="E20" s="32" t="s">
        <v>31</v>
      </c>
      <c r="F20" s="32" t="s">
        <v>63</v>
      </c>
      <c r="G20" s="32" t="s">
        <v>17</v>
      </c>
      <c r="H20" s="32" t="s">
        <v>29</v>
      </c>
      <c r="I20" s="33" t="s">
        <v>30</v>
      </c>
      <c r="J20" s="23" t="s">
        <v>64</v>
      </c>
      <c r="K20" s="18">
        <v>41.4</v>
      </c>
      <c r="L20" s="18">
        <v>52.9</v>
      </c>
      <c r="M20" s="18">
        <f t="shared" si="0"/>
        <v>127.77777777777779</v>
      </c>
    </row>
    <row r="21" spans="1:13" ht="78.75">
      <c r="A21" s="21">
        <v>10</v>
      </c>
      <c r="B21" s="32" t="s">
        <v>9</v>
      </c>
      <c r="C21" s="32" t="s">
        <v>15</v>
      </c>
      <c r="D21" s="32" t="s">
        <v>34</v>
      </c>
      <c r="E21" s="32" t="s">
        <v>31</v>
      </c>
      <c r="F21" s="32" t="s">
        <v>11</v>
      </c>
      <c r="G21" s="32" t="s">
        <v>17</v>
      </c>
      <c r="H21" s="32" t="s">
        <v>29</v>
      </c>
      <c r="I21" s="32" t="s">
        <v>30</v>
      </c>
      <c r="J21" s="23" t="s">
        <v>56</v>
      </c>
      <c r="K21" s="18">
        <v>0.2</v>
      </c>
      <c r="L21" s="18">
        <f>L22</f>
        <v>0.3</v>
      </c>
      <c r="M21" s="18">
        <f t="shared" si="0"/>
        <v>150</v>
      </c>
    </row>
    <row r="22" spans="1:13" ht="94.5" customHeight="1">
      <c r="A22" s="21">
        <v>11</v>
      </c>
      <c r="B22" s="32" t="s">
        <v>9</v>
      </c>
      <c r="C22" s="32" t="s">
        <v>15</v>
      </c>
      <c r="D22" s="32" t="s">
        <v>34</v>
      </c>
      <c r="E22" s="32" t="s">
        <v>31</v>
      </c>
      <c r="F22" s="32" t="s">
        <v>65</v>
      </c>
      <c r="G22" s="32" t="s">
        <v>17</v>
      </c>
      <c r="H22" s="32" t="s">
        <v>29</v>
      </c>
      <c r="I22" s="33" t="s">
        <v>30</v>
      </c>
      <c r="J22" s="23" t="s">
        <v>66</v>
      </c>
      <c r="K22" s="18">
        <v>0.2</v>
      </c>
      <c r="L22" s="18">
        <v>0.3</v>
      </c>
      <c r="M22" s="18">
        <f t="shared" si="0"/>
        <v>150</v>
      </c>
    </row>
    <row r="23" spans="1:13" ht="62.25" customHeight="1">
      <c r="A23" s="21">
        <v>12</v>
      </c>
      <c r="B23" s="32" t="s">
        <v>9</v>
      </c>
      <c r="C23" s="32" t="s">
        <v>15</v>
      </c>
      <c r="D23" s="32" t="s">
        <v>34</v>
      </c>
      <c r="E23" s="32" t="s">
        <v>31</v>
      </c>
      <c r="F23" s="32" t="s">
        <v>12</v>
      </c>
      <c r="G23" s="32" t="s">
        <v>17</v>
      </c>
      <c r="H23" s="32" t="s">
        <v>29</v>
      </c>
      <c r="I23" s="32" t="s">
        <v>30</v>
      </c>
      <c r="J23" s="24" t="s">
        <v>57</v>
      </c>
      <c r="K23" s="18">
        <v>55.1</v>
      </c>
      <c r="L23" s="18">
        <f>L24</f>
        <v>58.5</v>
      </c>
      <c r="M23" s="18">
        <f t="shared" si="0"/>
        <v>106.17059891107078</v>
      </c>
    </row>
    <row r="24" spans="1:13" ht="93" customHeight="1">
      <c r="A24" s="21">
        <v>13</v>
      </c>
      <c r="B24" s="32" t="s">
        <v>9</v>
      </c>
      <c r="C24" s="32" t="s">
        <v>15</v>
      </c>
      <c r="D24" s="32" t="s">
        <v>34</v>
      </c>
      <c r="E24" s="32" t="s">
        <v>31</v>
      </c>
      <c r="F24" s="32" t="s">
        <v>67</v>
      </c>
      <c r="G24" s="32" t="s">
        <v>17</v>
      </c>
      <c r="H24" s="32" t="s">
        <v>29</v>
      </c>
      <c r="I24" s="33" t="s">
        <v>30</v>
      </c>
      <c r="J24" s="23" t="s">
        <v>68</v>
      </c>
      <c r="K24" s="18">
        <v>55.1</v>
      </c>
      <c r="L24" s="18">
        <v>58.5</v>
      </c>
      <c r="M24" s="18">
        <f t="shared" si="0"/>
        <v>106.17059891107078</v>
      </c>
    </row>
    <row r="25" spans="1:13" ht="60.75" customHeight="1">
      <c r="A25" s="21">
        <v>14</v>
      </c>
      <c r="B25" s="32" t="s">
        <v>9</v>
      </c>
      <c r="C25" s="32" t="s">
        <v>15</v>
      </c>
      <c r="D25" s="32" t="s">
        <v>34</v>
      </c>
      <c r="E25" s="32" t="s">
        <v>31</v>
      </c>
      <c r="F25" s="32" t="s">
        <v>13</v>
      </c>
      <c r="G25" s="32" t="s">
        <v>17</v>
      </c>
      <c r="H25" s="32" t="s">
        <v>29</v>
      </c>
      <c r="I25" s="32" t="s">
        <v>30</v>
      </c>
      <c r="J25" s="24" t="s">
        <v>58</v>
      </c>
      <c r="K25" s="18">
        <v>-5.2</v>
      </c>
      <c r="L25" s="18">
        <f>L26</f>
        <v>-6.1</v>
      </c>
      <c r="M25" s="18">
        <f t="shared" si="0"/>
        <v>117.30769230769231</v>
      </c>
    </row>
    <row r="26" spans="1:13" ht="86.25" customHeight="1">
      <c r="A26" s="21">
        <v>15</v>
      </c>
      <c r="B26" s="32" t="s">
        <v>9</v>
      </c>
      <c r="C26" s="32" t="s">
        <v>15</v>
      </c>
      <c r="D26" s="32" t="s">
        <v>34</v>
      </c>
      <c r="E26" s="32" t="s">
        <v>31</v>
      </c>
      <c r="F26" s="32" t="s">
        <v>69</v>
      </c>
      <c r="G26" s="32" t="s">
        <v>17</v>
      </c>
      <c r="H26" s="32" t="s">
        <v>29</v>
      </c>
      <c r="I26" s="33" t="s">
        <v>30</v>
      </c>
      <c r="J26" s="23" t="s">
        <v>70</v>
      </c>
      <c r="K26" s="18">
        <v>-5.2</v>
      </c>
      <c r="L26" s="18">
        <v>-6.1</v>
      </c>
      <c r="M26" s="18">
        <f t="shared" si="0"/>
        <v>117.30769230769231</v>
      </c>
    </row>
    <row r="27" spans="1:13" ht="22.5" customHeight="1">
      <c r="A27" s="21">
        <v>16</v>
      </c>
      <c r="B27" s="32" t="s">
        <v>40</v>
      </c>
      <c r="C27" s="32" t="s">
        <v>15</v>
      </c>
      <c r="D27" s="32" t="s">
        <v>36</v>
      </c>
      <c r="E27" s="32" t="s">
        <v>16</v>
      </c>
      <c r="F27" s="32" t="s">
        <v>39</v>
      </c>
      <c r="G27" s="32" t="s">
        <v>16</v>
      </c>
      <c r="H27" s="32" t="s">
        <v>29</v>
      </c>
      <c r="I27" s="33" t="s">
        <v>30</v>
      </c>
      <c r="J27" s="23" t="s">
        <v>43</v>
      </c>
      <c r="K27" s="18">
        <f>K28+K30</f>
        <v>2.1999999999999993</v>
      </c>
      <c r="L27" s="18">
        <f t="shared" ref="L27" si="1">L28+L30</f>
        <v>2.2000000000000002</v>
      </c>
      <c r="M27" s="18">
        <f t="shared" si="0"/>
        <v>100.00000000000004</v>
      </c>
    </row>
    <row r="28" spans="1:13" ht="15.75">
      <c r="A28" s="21">
        <v>17</v>
      </c>
      <c r="B28" s="32" t="s">
        <v>40</v>
      </c>
      <c r="C28" s="32" t="s">
        <v>15</v>
      </c>
      <c r="D28" s="32" t="s">
        <v>36</v>
      </c>
      <c r="E28" s="32" t="s">
        <v>17</v>
      </c>
      <c r="F28" s="32" t="s">
        <v>39</v>
      </c>
      <c r="G28" s="32" t="s">
        <v>16</v>
      </c>
      <c r="H28" s="32" t="s">
        <v>29</v>
      </c>
      <c r="I28" s="33" t="s">
        <v>30</v>
      </c>
      <c r="J28" s="23" t="s">
        <v>87</v>
      </c>
      <c r="K28" s="18">
        <f>K29</f>
        <v>0.2</v>
      </c>
      <c r="L28" s="18">
        <f>L29</f>
        <v>0.2</v>
      </c>
      <c r="M28" s="18">
        <f t="shared" si="0"/>
        <v>100</v>
      </c>
    </row>
    <row r="29" spans="1:13" ht="31.5">
      <c r="A29" s="21">
        <v>18</v>
      </c>
      <c r="B29" s="32" t="s">
        <v>40</v>
      </c>
      <c r="C29" s="32" t="s">
        <v>15</v>
      </c>
      <c r="D29" s="32" t="s">
        <v>36</v>
      </c>
      <c r="E29" s="32" t="s">
        <v>17</v>
      </c>
      <c r="F29" s="32" t="s">
        <v>33</v>
      </c>
      <c r="G29" s="32" t="s">
        <v>35</v>
      </c>
      <c r="H29" s="32" t="s">
        <v>29</v>
      </c>
      <c r="I29" s="33" t="s">
        <v>30</v>
      </c>
      <c r="J29" s="23" t="s">
        <v>88</v>
      </c>
      <c r="K29" s="18">
        <f>0.1+0.1</f>
        <v>0.2</v>
      </c>
      <c r="L29" s="18">
        <v>0.2</v>
      </c>
      <c r="M29" s="18">
        <f t="shared" si="0"/>
        <v>100</v>
      </c>
    </row>
    <row r="30" spans="1:13" ht="15.75">
      <c r="A30" s="21">
        <v>19</v>
      </c>
      <c r="B30" s="32" t="s">
        <v>40</v>
      </c>
      <c r="C30" s="32" t="s">
        <v>15</v>
      </c>
      <c r="D30" s="32" t="s">
        <v>36</v>
      </c>
      <c r="E30" s="32" t="s">
        <v>36</v>
      </c>
      <c r="F30" s="32" t="s">
        <v>39</v>
      </c>
      <c r="G30" s="32" t="s">
        <v>16</v>
      </c>
      <c r="H30" s="32" t="s">
        <v>29</v>
      </c>
      <c r="I30" s="33" t="s">
        <v>30</v>
      </c>
      <c r="J30" s="23" t="s">
        <v>44</v>
      </c>
      <c r="K30" s="18">
        <f>K31+K33</f>
        <v>1.9999999999999991</v>
      </c>
      <c r="L30" s="18">
        <f t="shared" ref="L30" si="2">L31+L33</f>
        <v>2</v>
      </c>
      <c r="M30" s="18">
        <f t="shared" si="0"/>
        <v>100.00000000000004</v>
      </c>
    </row>
    <row r="31" spans="1:13" ht="15.75">
      <c r="A31" s="21">
        <v>20</v>
      </c>
      <c r="B31" s="32" t="s">
        <v>40</v>
      </c>
      <c r="C31" s="32" t="s">
        <v>15</v>
      </c>
      <c r="D31" s="32" t="s">
        <v>36</v>
      </c>
      <c r="E31" s="32" t="s">
        <v>36</v>
      </c>
      <c r="F31" s="32" t="s">
        <v>33</v>
      </c>
      <c r="G31" s="32" t="s">
        <v>16</v>
      </c>
      <c r="H31" s="32" t="s">
        <v>29</v>
      </c>
      <c r="I31" s="33" t="s">
        <v>30</v>
      </c>
      <c r="J31" s="23" t="s">
        <v>71</v>
      </c>
      <c r="K31" s="18">
        <f>K32</f>
        <v>1.5999999999999992</v>
      </c>
      <c r="L31" s="18">
        <f t="shared" ref="L31" si="3">L32</f>
        <v>1.6</v>
      </c>
      <c r="M31" s="18">
        <f t="shared" si="0"/>
        <v>100.00000000000006</v>
      </c>
    </row>
    <row r="32" spans="1:13" ht="31.5">
      <c r="A32" s="21">
        <v>21</v>
      </c>
      <c r="B32" s="32" t="s">
        <v>40</v>
      </c>
      <c r="C32" s="32" t="s">
        <v>15</v>
      </c>
      <c r="D32" s="32" t="s">
        <v>36</v>
      </c>
      <c r="E32" s="32" t="s">
        <v>36</v>
      </c>
      <c r="F32" s="32" t="s">
        <v>45</v>
      </c>
      <c r="G32" s="32" t="s">
        <v>35</v>
      </c>
      <c r="H32" s="32" t="s">
        <v>29</v>
      </c>
      <c r="I32" s="33" t="s">
        <v>30</v>
      </c>
      <c r="J32" s="23" t="s">
        <v>46</v>
      </c>
      <c r="K32" s="18">
        <f>32-30.8+0.4</f>
        <v>1.5999999999999992</v>
      </c>
      <c r="L32" s="18">
        <v>1.6</v>
      </c>
      <c r="M32" s="18">
        <f t="shared" si="0"/>
        <v>100.00000000000006</v>
      </c>
    </row>
    <row r="33" spans="1:16" ht="15.75">
      <c r="A33" s="21">
        <v>22</v>
      </c>
      <c r="B33" s="32" t="s">
        <v>40</v>
      </c>
      <c r="C33" s="32" t="s">
        <v>15</v>
      </c>
      <c r="D33" s="32" t="s">
        <v>36</v>
      </c>
      <c r="E33" s="32" t="s">
        <v>36</v>
      </c>
      <c r="F33" s="32" t="s">
        <v>81</v>
      </c>
      <c r="G33" s="32" t="s">
        <v>16</v>
      </c>
      <c r="H33" s="32" t="s">
        <v>29</v>
      </c>
      <c r="I33" s="33" t="s">
        <v>30</v>
      </c>
      <c r="J33" s="23" t="s">
        <v>82</v>
      </c>
      <c r="K33" s="18">
        <f>K34</f>
        <v>0.39999999999999997</v>
      </c>
      <c r="L33" s="18">
        <f t="shared" ref="L33" si="4">L34</f>
        <v>0.4</v>
      </c>
      <c r="M33" s="18">
        <f t="shared" si="0"/>
        <v>100.00000000000001</v>
      </c>
    </row>
    <row r="34" spans="1:16" ht="31.5">
      <c r="A34" s="21">
        <v>23</v>
      </c>
      <c r="B34" s="32" t="s">
        <v>40</v>
      </c>
      <c r="C34" s="32" t="s">
        <v>15</v>
      </c>
      <c r="D34" s="32" t="s">
        <v>36</v>
      </c>
      <c r="E34" s="32" t="s">
        <v>36</v>
      </c>
      <c r="F34" s="32" t="s">
        <v>83</v>
      </c>
      <c r="G34" s="32" t="s">
        <v>35</v>
      </c>
      <c r="H34" s="32" t="s">
        <v>29</v>
      </c>
      <c r="I34" s="33" t="s">
        <v>30</v>
      </c>
      <c r="J34" s="23" t="s">
        <v>84</v>
      </c>
      <c r="K34" s="18">
        <f>1-0.8+0.2</f>
        <v>0.39999999999999997</v>
      </c>
      <c r="L34" s="18">
        <v>0.4</v>
      </c>
      <c r="M34" s="18">
        <f t="shared" si="0"/>
        <v>100.00000000000001</v>
      </c>
    </row>
    <row r="35" spans="1:16" ht="21" customHeight="1">
      <c r="A35" s="21">
        <v>24</v>
      </c>
      <c r="B35" s="32" t="s">
        <v>61</v>
      </c>
      <c r="C35" s="32" t="s">
        <v>1</v>
      </c>
      <c r="D35" s="32" t="s">
        <v>16</v>
      </c>
      <c r="E35" s="32" t="s">
        <v>16</v>
      </c>
      <c r="F35" s="32" t="s">
        <v>39</v>
      </c>
      <c r="G35" s="32" t="s">
        <v>16</v>
      </c>
      <c r="H35" s="32" t="s">
        <v>29</v>
      </c>
      <c r="I35" s="33" t="s">
        <v>39</v>
      </c>
      <c r="J35" s="22" t="s">
        <v>25</v>
      </c>
      <c r="K35" s="18">
        <f>K36</f>
        <v>15166.299999999997</v>
      </c>
      <c r="L35" s="18">
        <f t="shared" ref="L35" si="5">L36</f>
        <v>14811</v>
      </c>
      <c r="M35" s="18">
        <f t="shared" si="0"/>
        <v>97.657306000804425</v>
      </c>
    </row>
    <row r="36" spans="1:16" ht="31.5">
      <c r="A36" s="21">
        <v>25</v>
      </c>
      <c r="B36" s="32" t="s">
        <v>61</v>
      </c>
      <c r="C36" s="32" t="s">
        <v>1</v>
      </c>
      <c r="D36" s="32" t="s">
        <v>31</v>
      </c>
      <c r="E36" s="32" t="s">
        <v>16</v>
      </c>
      <c r="F36" s="32" t="s">
        <v>39</v>
      </c>
      <c r="G36" s="32" t="s">
        <v>16</v>
      </c>
      <c r="H36" s="32" t="s">
        <v>29</v>
      </c>
      <c r="I36" s="33" t="s">
        <v>39</v>
      </c>
      <c r="J36" s="22" t="s">
        <v>26</v>
      </c>
      <c r="K36" s="18">
        <f>K37+K43</f>
        <v>15166.299999999997</v>
      </c>
      <c r="L36" s="18">
        <f t="shared" ref="L36" si="6">L37+L43</f>
        <v>14811</v>
      </c>
      <c r="M36" s="18">
        <f t="shared" si="0"/>
        <v>97.657306000804425</v>
      </c>
    </row>
    <row r="37" spans="1:16" ht="15.75">
      <c r="A37" s="21">
        <v>26</v>
      </c>
      <c r="B37" s="32" t="s">
        <v>61</v>
      </c>
      <c r="C37" s="32" t="s">
        <v>1</v>
      </c>
      <c r="D37" s="32" t="s">
        <v>31</v>
      </c>
      <c r="E37" s="32" t="s">
        <v>35</v>
      </c>
      <c r="F37" s="32" t="s">
        <v>39</v>
      </c>
      <c r="G37" s="32" t="s">
        <v>16</v>
      </c>
      <c r="H37" s="32" t="s">
        <v>29</v>
      </c>
      <c r="I37" s="33" t="s">
        <v>59</v>
      </c>
      <c r="J37" s="22" t="s">
        <v>41</v>
      </c>
      <c r="K37" s="18">
        <v>3373.6</v>
      </c>
      <c r="L37" s="18">
        <f>L38+L40</f>
        <v>3373.6</v>
      </c>
      <c r="M37" s="18">
        <f t="shared" si="0"/>
        <v>100</v>
      </c>
    </row>
    <row r="38" spans="1:16" ht="15.75">
      <c r="A38" s="21">
        <v>27</v>
      </c>
      <c r="B38" s="32" t="s">
        <v>61</v>
      </c>
      <c r="C38" s="32" t="s">
        <v>1</v>
      </c>
      <c r="D38" s="32" t="s">
        <v>31</v>
      </c>
      <c r="E38" s="32" t="s">
        <v>72</v>
      </c>
      <c r="F38" s="32" t="s">
        <v>3</v>
      </c>
      <c r="G38" s="32" t="s">
        <v>16</v>
      </c>
      <c r="H38" s="32" t="s">
        <v>29</v>
      </c>
      <c r="I38" s="33" t="s">
        <v>59</v>
      </c>
      <c r="J38" s="22" t="s">
        <v>5</v>
      </c>
      <c r="K38" s="18">
        <v>1290.5999999999999</v>
      </c>
      <c r="L38" s="18">
        <f>L39</f>
        <v>1290.5999999999999</v>
      </c>
      <c r="M38" s="18">
        <f t="shared" si="0"/>
        <v>100</v>
      </c>
    </row>
    <row r="39" spans="1:16" ht="31.5">
      <c r="A39" s="21">
        <v>28</v>
      </c>
      <c r="B39" s="32" t="s">
        <v>61</v>
      </c>
      <c r="C39" s="32" t="s">
        <v>1</v>
      </c>
      <c r="D39" s="32" t="s">
        <v>31</v>
      </c>
      <c r="E39" s="32" t="s">
        <v>72</v>
      </c>
      <c r="F39" s="32" t="s">
        <v>3</v>
      </c>
      <c r="G39" s="32" t="s">
        <v>35</v>
      </c>
      <c r="H39" s="32" t="s">
        <v>29</v>
      </c>
      <c r="I39" s="33" t="s">
        <v>59</v>
      </c>
      <c r="J39" s="22" t="s">
        <v>73</v>
      </c>
      <c r="K39" s="18">
        <v>1290.5999999999999</v>
      </c>
      <c r="L39" s="18">
        <v>1290.5999999999999</v>
      </c>
      <c r="M39" s="18">
        <f t="shared" si="0"/>
        <v>100</v>
      </c>
      <c r="O39" s="28"/>
      <c r="P39" s="28"/>
    </row>
    <row r="40" spans="1:16" ht="15.75">
      <c r="A40" s="21">
        <v>29</v>
      </c>
      <c r="B40" s="32" t="s">
        <v>61</v>
      </c>
      <c r="C40" s="32" t="s">
        <v>1</v>
      </c>
      <c r="D40" s="32" t="s">
        <v>31</v>
      </c>
      <c r="E40" s="32" t="s">
        <v>47</v>
      </c>
      <c r="F40" s="32" t="s">
        <v>2</v>
      </c>
      <c r="G40" s="32" t="s">
        <v>16</v>
      </c>
      <c r="H40" s="32" t="s">
        <v>29</v>
      </c>
      <c r="I40" s="33" t="s">
        <v>59</v>
      </c>
      <c r="J40" s="23" t="s">
        <v>48</v>
      </c>
      <c r="K40" s="18">
        <v>2083</v>
      </c>
      <c r="L40" s="18">
        <f>L41</f>
        <v>2083</v>
      </c>
      <c r="M40" s="18">
        <f t="shared" si="0"/>
        <v>100</v>
      </c>
      <c r="O40" s="28"/>
    </row>
    <row r="41" spans="1:16" ht="15.75">
      <c r="A41" s="21">
        <v>30</v>
      </c>
      <c r="B41" s="32" t="s">
        <v>61</v>
      </c>
      <c r="C41" s="32" t="s">
        <v>1</v>
      </c>
      <c r="D41" s="32" t="s">
        <v>31</v>
      </c>
      <c r="E41" s="32" t="s">
        <v>47</v>
      </c>
      <c r="F41" s="32" t="s">
        <v>2</v>
      </c>
      <c r="G41" s="32" t="s">
        <v>35</v>
      </c>
      <c r="H41" s="32" t="s">
        <v>29</v>
      </c>
      <c r="I41" s="33" t="s">
        <v>59</v>
      </c>
      <c r="J41" s="23" t="s">
        <v>49</v>
      </c>
      <c r="K41" s="18">
        <v>2083</v>
      </c>
      <c r="L41" s="18">
        <f>L42</f>
        <v>2083</v>
      </c>
      <c r="M41" s="18">
        <f t="shared" si="0"/>
        <v>100</v>
      </c>
    </row>
    <row r="42" spans="1:16" ht="48.75" customHeight="1">
      <c r="A42" s="21">
        <v>31</v>
      </c>
      <c r="B42" s="32" t="s">
        <v>61</v>
      </c>
      <c r="C42" s="32" t="s">
        <v>1</v>
      </c>
      <c r="D42" s="32" t="s">
        <v>31</v>
      </c>
      <c r="E42" s="32" t="s">
        <v>47</v>
      </c>
      <c r="F42" s="32" t="s">
        <v>2</v>
      </c>
      <c r="G42" s="32" t="s">
        <v>35</v>
      </c>
      <c r="H42" s="32" t="s">
        <v>28</v>
      </c>
      <c r="I42" s="33" t="s">
        <v>59</v>
      </c>
      <c r="J42" s="25" t="s">
        <v>75</v>
      </c>
      <c r="K42" s="18">
        <v>2083</v>
      </c>
      <c r="L42" s="18">
        <v>2083</v>
      </c>
      <c r="M42" s="18">
        <f t="shared" si="0"/>
        <v>100</v>
      </c>
    </row>
    <row r="43" spans="1:16" ht="15.75">
      <c r="A43" s="21">
        <v>32</v>
      </c>
      <c r="B43" s="32" t="s">
        <v>61</v>
      </c>
      <c r="C43" s="32" t="s">
        <v>1</v>
      </c>
      <c r="D43" s="32" t="s">
        <v>31</v>
      </c>
      <c r="E43" s="32" t="s">
        <v>42</v>
      </c>
      <c r="F43" s="32" t="s">
        <v>39</v>
      </c>
      <c r="G43" s="32" t="s">
        <v>16</v>
      </c>
      <c r="H43" s="32" t="s">
        <v>29</v>
      </c>
      <c r="I43" s="33" t="s">
        <v>59</v>
      </c>
      <c r="J43" s="19" t="s">
        <v>50</v>
      </c>
      <c r="K43" s="18">
        <f>K44</f>
        <v>11792.699999999997</v>
      </c>
      <c r="L43" s="18">
        <f t="shared" ref="L43:L44" si="7">L44</f>
        <v>11437.4</v>
      </c>
      <c r="M43" s="18">
        <f t="shared" si="0"/>
        <v>96.987119149982647</v>
      </c>
    </row>
    <row r="44" spans="1:16" ht="15.75">
      <c r="A44" s="21">
        <v>33</v>
      </c>
      <c r="B44" s="32" t="s">
        <v>61</v>
      </c>
      <c r="C44" s="32" t="s">
        <v>1</v>
      </c>
      <c r="D44" s="32" t="s">
        <v>31</v>
      </c>
      <c r="E44" s="32" t="s">
        <v>51</v>
      </c>
      <c r="F44" s="32" t="s">
        <v>2</v>
      </c>
      <c r="G44" s="32" t="s">
        <v>16</v>
      </c>
      <c r="H44" s="32" t="s">
        <v>29</v>
      </c>
      <c r="I44" s="33" t="s">
        <v>59</v>
      </c>
      <c r="J44" s="19" t="s">
        <v>52</v>
      </c>
      <c r="K44" s="18">
        <f>K45</f>
        <v>11792.699999999997</v>
      </c>
      <c r="L44" s="18">
        <f t="shared" si="7"/>
        <v>11437.4</v>
      </c>
      <c r="M44" s="18">
        <f t="shared" si="0"/>
        <v>96.987119149982647</v>
      </c>
    </row>
    <row r="45" spans="1:16" ht="18.75" customHeight="1">
      <c r="A45" s="21">
        <v>34</v>
      </c>
      <c r="B45" s="32" t="s">
        <v>61</v>
      </c>
      <c r="C45" s="32" t="s">
        <v>1</v>
      </c>
      <c r="D45" s="32" t="s">
        <v>31</v>
      </c>
      <c r="E45" s="32" t="s">
        <v>51</v>
      </c>
      <c r="F45" s="32" t="s">
        <v>2</v>
      </c>
      <c r="G45" s="32" t="s">
        <v>35</v>
      </c>
      <c r="H45" s="32" t="s">
        <v>29</v>
      </c>
      <c r="I45" s="33" t="s">
        <v>59</v>
      </c>
      <c r="J45" s="19" t="s">
        <v>60</v>
      </c>
      <c r="K45" s="18">
        <f>K46+K47+K48</f>
        <v>11792.699999999997</v>
      </c>
      <c r="L45" s="18">
        <f t="shared" ref="L45" si="8">L46+L47+L48</f>
        <v>11437.4</v>
      </c>
      <c r="M45" s="18">
        <f t="shared" si="0"/>
        <v>96.987119149982647</v>
      </c>
    </row>
    <row r="46" spans="1:16" ht="47.25">
      <c r="A46" s="21">
        <v>35</v>
      </c>
      <c r="B46" s="32" t="s">
        <v>61</v>
      </c>
      <c r="C46" s="32" t="s">
        <v>1</v>
      </c>
      <c r="D46" s="32" t="s">
        <v>31</v>
      </c>
      <c r="E46" s="32" t="s">
        <v>51</v>
      </c>
      <c r="F46" s="32" t="s">
        <v>2</v>
      </c>
      <c r="G46" s="32" t="s">
        <v>35</v>
      </c>
      <c r="H46" s="32" t="s">
        <v>53</v>
      </c>
      <c r="I46" s="33" t="s">
        <v>59</v>
      </c>
      <c r="J46" s="19" t="s">
        <v>76</v>
      </c>
      <c r="K46" s="18">
        <f>11517.9+154.4+342.4-415.2</f>
        <v>11599.499999999998</v>
      </c>
      <c r="L46" s="18">
        <v>11244.7</v>
      </c>
      <c r="M46" s="18">
        <f t="shared" si="0"/>
        <v>96.941247467563272</v>
      </c>
    </row>
    <row r="47" spans="1:16" ht="48.75" customHeight="1">
      <c r="A47" s="21">
        <v>36</v>
      </c>
      <c r="B47" s="32" t="s">
        <v>61</v>
      </c>
      <c r="C47" s="32" t="s">
        <v>1</v>
      </c>
      <c r="D47" s="32" t="s">
        <v>31</v>
      </c>
      <c r="E47" s="32" t="s">
        <v>51</v>
      </c>
      <c r="F47" s="32" t="s">
        <v>2</v>
      </c>
      <c r="G47" s="32" t="s">
        <v>35</v>
      </c>
      <c r="H47" s="32" t="s">
        <v>79</v>
      </c>
      <c r="I47" s="34" t="s">
        <v>59</v>
      </c>
      <c r="J47" s="19" t="s">
        <v>80</v>
      </c>
      <c r="K47" s="18">
        <v>166.4</v>
      </c>
      <c r="L47" s="18">
        <v>165.9</v>
      </c>
      <c r="M47" s="18">
        <f t="shared" si="0"/>
        <v>99.699519230769226</v>
      </c>
    </row>
    <row r="48" spans="1:16" ht="42" customHeight="1">
      <c r="A48" s="21">
        <v>37</v>
      </c>
      <c r="B48" s="31" t="s">
        <v>61</v>
      </c>
      <c r="C48" s="31" t="s">
        <v>1</v>
      </c>
      <c r="D48" s="31" t="s">
        <v>31</v>
      </c>
      <c r="E48" s="31" t="s">
        <v>51</v>
      </c>
      <c r="F48" s="31" t="s">
        <v>2</v>
      </c>
      <c r="G48" s="31" t="s">
        <v>35</v>
      </c>
      <c r="H48" s="31" t="s">
        <v>74</v>
      </c>
      <c r="I48" s="33" t="s">
        <v>59</v>
      </c>
      <c r="J48" s="19" t="s">
        <v>77</v>
      </c>
      <c r="K48" s="18">
        <v>26.8</v>
      </c>
      <c r="L48" s="18">
        <v>26.8</v>
      </c>
      <c r="M48" s="18">
        <f t="shared" si="0"/>
        <v>100</v>
      </c>
    </row>
    <row r="49" spans="1:13" ht="20.25" customHeight="1">
      <c r="A49" s="37" t="s">
        <v>54</v>
      </c>
      <c r="B49" s="37"/>
      <c r="C49" s="37"/>
      <c r="D49" s="37"/>
      <c r="E49" s="37"/>
      <c r="F49" s="37"/>
      <c r="G49" s="37"/>
      <c r="H49" s="37"/>
      <c r="I49" s="37"/>
      <c r="J49" s="37"/>
      <c r="K49" s="18">
        <f>K35+K12</f>
        <v>15419.899999999998</v>
      </c>
      <c r="L49" s="18">
        <f>L35+L12</f>
        <v>15097.7</v>
      </c>
      <c r="M49" s="18">
        <f t="shared" si="0"/>
        <v>97.910492285942212</v>
      </c>
    </row>
    <row r="50" spans="1:13" ht="15.75">
      <c r="A50" s="13"/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1:13" ht="15.75">
      <c r="A51" s="13"/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</sheetData>
  <mergeCells count="9">
    <mergeCell ref="J2:M2"/>
    <mergeCell ref="A49:J49"/>
    <mergeCell ref="A6:M6"/>
    <mergeCell ref="M9:M10"/>
    <mergeCell ref="A9:A10"/>
    <mergeCell ref="B9:I9"/>
    <mergeCell ref="J9:J10"/>
    <mergeCell ref="L9:L10"/>
    <mergeCell ref="K9:K10"/>
  </mergeCells>
  <phoneticPr fontId="0" type="noConversion"/>
  <pageMargins left="0.75" right="0.36" top="0.5" bottom="0.5" header="0.5" footer="0.5"/>
  <pageSetup paperSize="9" scale="3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Панова</cp:lastModifiedBy>
  <cp:lastPrinted>2021-01-28T02:17:20Z</cp:lastPrinted>
  <dcterms:created xsi:type="dcterms:W3CDTF">2007-11-19T11:49:52Z</dcterms:created>
  <dcterms:modified xsi:type="dcterms:W3CDTF">2023-05-23T10:43:35Z</dcterms:modified>
</cp:coreProperties>
</file>